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NIVERSI\Economia dei gruppi\"/>
    </mc:Choice>
  </mc:AlternateContent>
  <xr:revisionPtr revIDLastSave="0" documentId="13_ncr:1_{92D392B7-55B0-49CE-BF01-483FB5FE51E4}" xr6:coauthVersionLast="47" xr6:coauthVersionMax="47" xr10:uidLastSave="{00000000-0000-0000-0000-000000000000}"/>
  <bookViews>
    <workbookView xWindow="-120" yWindow="-120" windowWidth="29040" windowHeight="15840" xr2:uid="{1C1C9CC8-BD01-4BF0-B64F-EFAA20C91271}"/>
  </bookViews>
  <sheets>
    <sheet name="diff +" sheetId="1" r:id="rId1"/>
    <sheet name="diff - buon aff" sheetId="5" r:id="rId2"/>
    <sheet name="diff - fondo" sheetId="6" r:id="rId3"/>
    <sheet name="diff - ias" sheetId="4" r:id="rId4"/>
    <sheet name="minor" sheetId="2" r:id="rId5"/>
    <sheet name="Foglio2" sheetId="3" r:id="rId6"/>
  </sheets>
  <definedNames>
    <definedName name="_xlnm.Print_Area" localSheetId="2">'diff - fondo'!$A$1:$N$35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G12" i="6"/>
  <c r="E19" i="6"/>
  <c r="F19" i="6"/>
  <c r="C8" i="6"/>
  <c r="E18" i="4"/>
  <c r="B32" i="4"/>
  <c r="B26" i="4"/>
  <c r="B34" i="4" s="1"/>
  <c r="A25" i="4"/>
  <c r="B24" i="4"/>
  <c r="A24" i="4"/>
  <c r="C18" i="4"/>
  <c r="B18" i="4"/>
  <c r="D17" i="4"/>
  <c r="D18" i="4" s="1"/>
  <c r="D16" i="4"/>
  <c r="F16" i="4" s="1"/>
  <c r="E14" i="4"/>
  <c r="C14" i="4"/>
  <c r="B13" i="4"/>
  <c r="D13" i="4" s="1"/>
  <c r="D12" i="4"/>
  <c r="F12" i="4" s="1"/>
  <c r="D11" i="4"/>
  <c r="F11" i="4" s="1"/>
  <c r="C9" i="4"/>
  <c r="B9" i="4"/>
  <c r="D8" i="4"/>
  <c r="F8" i="4" s="1"/>
  <c r="D7" i="4"/>
  <c r="F7" i="4" s="1"/>
  <c r="D6" i="4"/>
  <c r="F6" i="4" s="1"/>
  <c r="F5" i="4"/>
  <c r="D4" i="4"/>
  <c r="E4" i="4" s="1"/>
  <c r="E9" i="4" s="1"/>
  <c r="B33" i="6"/>
  <c r="A26" i="6"/>
  <c r="B25" i="6"/>
  <c r="B27" i="6" s="1"/>
  <c r="B35" i="6" s="1"/>
  <c r="A25" i="6"/>
  <c r="C19" i="6"/>
  <c r="B19" i="6"/>
  <c r="D18" i="6"/>
  <c r="D17" i="6"/>
  <c r="G17" i="6" s="1"/>
  <c r="E15" i="6"/>
  <c r="C15" i="6"/>
  <c r="B14" i="6"/>
  <c r="D14" i="6" s="1"/>
  <c r="D13" i="6"/>
  <c r="G13" i="6" s="1"/>
  <c r="D11" i="6"/>
  <c r="G11" i="6" s="1"/>
  <c r="C9" i="6"/>
  <c r="B9" i="6"/>
  <c r="D8" i="6"/>
  <c r="G8" i="6" s="1"/>
  <c r="D7" i="6"/>
  <c r="G7" i="6" s="1"/>
  <c r="D6" i="6"/>
  <c r="G6" i="6" s="1"/>
  <c r="G5" i="6"/>
  <c r="D4" i="6"/>
  <c r="E4" i="6" s="1"/>
  <c r="E9" i="6" s="1"/>
  <c r="F12" i="5"/>
  <c r="B33" i="5"/>
  <c r="A26" i="5"/>
  <c r="B25" i="5"/>
  <c r="B27" i="5" s="1"/>
  <c r="A25" i="5"/>
  <c r="C19" i="5"/>
  <c r="B19" i="5"/>
  <c r="D18" i="5"/>
  <c r="F18" i="5" s="1"/>
  <c r="D17" i="5"/>
  <c r="F17" i="5" s="1"/>
  <c r="E15" i="5"/>
  <c r="C15" i="5"/>
  <c r="B14" i="5"/>
  <c r="D14" i="5" s="1"/>
  <c r="F14" i="5" s="1"/>
  <c r="F13" i="5"/>
  <c r="D13" i="5"/>
  <c r="D11" i="5"/>
  <c r="C9" i="5"/>
  <c r="B9" i="5"/>
  <c r="D8" i="5"/>
  <c r="F8" i="5" s="1"/>
  <c r="D7" i="5"/>
  <c r="F7" i="5" s="1"/>
  <c r="D6" i="5"/>
  <c r="F6" i="5" s="1"/>
  <c r="F5" i="5"/>
  <c r="D4" i="5"/>
  <c r="G6" i="2"/>
  <c r="E11" i="2"/>
  <c r="B31" i="2"/>
  <c r="E6" i="2" s="1"/>
  <c r="B26" i="2"/>
  <c r="B14" i="2"/>
  <c r="B4" i="2"/>
  <c r="B25" i="2" s="1"/>
  <c r="A25" i="2"/>
  <c r="C19" i="2"/>
  <c r="B19" i="2"/>
  <c r="D18" i="2"/>
  <c r="G18" i="2" s="1"/>
  <c r="D17" i="2"/>
  <c r="C15" i="2"/>
  <c r="B15" i="2"/>
  <c r="D13" i="2"/>
  <c r="G13" i="2" s="1"/>
  <c r="D11" i="2"/>
  <c r="C9" i="2"/>
  <c r="D8" i="2"/>
  <c r="G8" i="2" s="1"/>
  <c r="D7" i="2"/>
  <c r="G7" i="2" s="1"/>
  <c r="D6" i="2"/>
  <c r="B32" i="1"/>
  <c r="F5" i="1"/>
  <c r="A25" i="1"/>
  <c r="B24" i="1"/>
  <c r="B26" i="1" s="1"/>
  <c r="A24" i="1"/>
  <c r="B13" i="1"/>
  <c r="D13" i="1" s="1"/>
  <c r="F13" i="1" s="1"/>
  <c r="F17" i="1"/>
  <c r="E14" i="1"/>
  <c r="C18" i="1"/>
  <c r="D17" i="1"/>
  <c r="D16" i="1"/>
  <c r="F16" i="1" s="1"/>
  <c r="D12" i="1"/>
  <c r="F12" i="1" s="1"/>
  <c r="D11" i="1"/>
  <c r="F11" i="1" s="1"/>
  <c r="D8" i="1"/>
  <c r="F8" i="1" s="1"/>
  <c r="D7" i="1"/>
  <c r="F7" i="1" s="1"/>
  <c r="D6" i="1"/>
  <c r="F6" i="1" s="1"/>
  <c r="D4" i="1"/>
  <c r="B18" i="1"/>
  <c r="C14" i="1"/>
  <c r="C9" i="1"/>
  <c r="B9" i="1"/>
  <c r="D19" i="6" l="1"/>
  <c r="B32" i="2"/>
  <c r="B9" i="2"/>
  <c r="C31" i="2"/>
  <c r="C32" i="2" s="1"/>
  <c r="B15" i="6"/>
  <c r="B35" i="5"/>
  <c r="B14" i="4"/>
  <c r="D14" i="4"/>
  <c r="F13" i="4"/>
  <c r="F14" i="4" s="1"/>
  <c r="F17" i="4"/>
  <c r="F18" i="4" s="1"/>
  <c r="F4" i="4"/>
  <c r="F9" i="4" s="1"/>
  <c r="D9" i="4"/>
  <c r="D15" i="6"/>
  <c r="G14" i="6"/>
  <c r="G15" i="6" s="1"/>
  <c r="G18" i="6"/>
  <c r="G19" i="6" s="1"/>
  <c r="D9" i="6"/>
  <c r="G4" i="6"/>
  <c r="G9" i="6" s="1"/>
  <c r="B15" i="5"/>
  <c r="D9" i="5"/>
  <c r="F19" i="5"/>
  <c r="D15" i="5"/>
  <c r="E4" i="5"/>
  <c r="D19" i="5"/>
  <c r="F11" i="5"/>
  <c r="F15" i="5" s="1"/>
  <c r="E14" i="2"/>
  <c r="G14" i="2" s="1"/>
  <c r="D19" i="2"/>
  <c r="B33" i="2"/>
  <c r="G11" i="2"/>
  <c r="B27" i="2"/>
  <c r="D4" i="2"/>
  <c r="G4" i="2" s="1"/>
  <c r="D14" i="2"/>
  <c r="G17" i="2"/>
  <c r="G19" i="2" s="1"/>
  <c r="B34" i="1"/>
  <c r="F18" i="1"/>
  <c r="D9" i="1"/>
  <c r="D14" i="1"/>
  <c r="B14" i="1"/>
  <c r="E4" i="1"/>
  <c r="F14" i="1"/>
  <c r="D18" i="1"/>
  <c r="E15" i="2" l="1"/>
  <c r="F4" i="5"/>
  <c r="F9" i="5" s="1"/>
  <c r="E9" i="5"/>
  <c r="B35" i="2"/>
  <c r="E5" i="2" s="1"/>
  <c r="D15" i="2"/>
  <c r="D9" i="2"/>
  <c r="E9" i="1"/>
  <c r="F4" i="1"/>
  <c r="F9" i="1"/>
  <c r="F5" i="2" l="1"/>
  <c r="E9" i="2"/>
  <c r="F9" i="2" l="1"/>
  <c r="F12" i="2"/>
  <c r="F15" i="2" s="1"/>
  <c r="G5" i="2"/>
  <c r="G9" i="2" s="1"/>
  <c r="G12" i="2" l="1"/>
  <c r="G15" i="2" s="1"/>
</calcChain>
</file>

<file path=xl/sharedStrings.xml><?xml version="1.0" encoding="utf-8"?>
<sst xmlns="http://schemas.openxmlformats.org/spreadsheetml/2006/main" count="160" uniqueCount="45">
  <si>
    <t>A</t>
  </si>
  <si>
    <t>B</t>
  </si>
  <si>
    <t>immobili</t>
  </si>
  <si>
    <t>impianti</t>
  </si>
  <si>
    <t>circolante</t>
  </si>
  <si>
    <t>Totale attivo</t>
  </si>
  <si>
    <t>utile</t>
  </si>
  <si>
    <t>debiti</t>
  </si>
  <si>
    <t>Totale passivo</t>
  </si>
  <si>
    <t>Ricavi</t>
  </si>
  <si>
    <t>costi</t>
  </si>
  <si>
    <t>Utile</t>
  </si>
  <si>
    <t>A+B</t>
  </si>
  <si>
    <t>Rettifiche</t>
  </si>
  <si>
    <t>Consolidato</t>
  </si>
  <si>
    <t>patrimonio netto</t>
  </si>
  <si>
    <t>partecipazione B (100%)</t>
  </si>
  <si>
    <t>DIFFERENZA DI CONSOLIDAMENTO</t>
  </si>
  <si>
    <t>PURCHAISE METHOD</t>
  </si>
  <si>
    <t>VALORE CORRENTE IMMOBILE</t>
  </si>
  <si>
    <t>PLUSVALENZA IMMOBILE</t>
  </si>
  <si>
    <t>IMPOSTE DIFFERITE</t>
  </si>
  <si>
    <t>avviamento</t>
  </si>
  <si>
    <t>partecipazione B (60%)</t>
  </si>
  <si>
    <t>patrimonio netto 60%</t>
  </si>
  <si>
    <t>patrimonio netto capogruppo</t>
  </si>
  <si>
    <t>patrimonio netto minoranze</t>
  </si>
  <si>
    <t>RETTIFICHE OPERAZIONI INFRAGRUPPO CHE HANNO EFFETTO SU UTILE E SU PATRIMONIO</t>
  </si>
  <si>
    <t>criteri di valutazione asimmetrici</t>
  </si>
  <si>
    <t>criterio di realizzo</t>
  </si>
  <si>
    <t>RIM</t>
  </si>
  <si>
    <t>RETTIFICA</t>
  </si>
  <si>
    <t>3 BIS</t>
  </si>
  <si>
    <t>PN</t>
  </si>
  <si>
    <t>3 TER</t>
  </si>
  <si>
    <t>dividendi</t>
  </si>
  <si>
    <t>differenza positiva</t>
  </si>
  <si>
    <t>minor</t>
  </si>
  <si>
    <t>capogrupp</t>
  </si>
  <si>
    <t xml:space="preserve">R E T T I FI C H E </t>
  </si>
  <si>
    <t>differenza negativa (buona affare)</t>
  </si>
  <si>
    <t>riserve di consolidamento</t>
  </si>
  <si>
    <t>fondo di consolidamento rischi e oneri</t>
  </si>
  <si>
    <t>differenza negativa (previsione perdite)</t>
  </si>
  <si>
    <t>differenza negativa (IAS-IFRS)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</si>
</sst>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3" borderId="1" xfId="0" applyFill="1" applyBorder="1"/>
    <xf numFmtId="0" fontId="1" fillId="3" borderId="0" xfId="0" applyFont="1" applyFill="1"/>
    <xf numFmtId="9" fontId="0" fillId="0" borderId="0" xfId="0" applyNumberFormat="1"/>
    <xf numFmtId="0" fontId="0" fillId="4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/>
    <xf numFmtId="0" fontId="0" fillId="0" borderId="10" xfId="0" applyBorder="1" applyAlignment="1">
      <alignment horizontal="right"/>
    </xf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1E76D-CE95-452B-B7D5-B4DC47F9F0B8}">
  <sheetPr>
    <pageSetUpPr fitToPage="1"/>
  </sheetPr>
  <dimension ref="A1:K34"/>
  <sheetViews>
    <sheetView tabSelected="1" zoomScale="150" zoomScaleNormal="150" workbookViewId="0">
      <selection activeCell="A40" sqref="A40"/>
    </sheetView>
  </sheetViews>
  <sheetFormatPr defaultRowHeight="15" x14ac:dyDescent="0.25"/>
  <cols>
    <col min="1" max="1" width="27" customWidth="1"/>
    <col min="6" max="6" width="11.28515625" customWidth="1"/>
  </cols>
  <sheetData>
    <row r="1" spans="1:11" x14ac:dyDescent="0.25">
      <c r="A1" s="24" t="s">
        <v>36</v>
      </c>
    </row>
    <row r="2" spans="1:11" x14ac:dyDescent="0.25">
      <c r="B2" s="1" t="s">
        <v>0</v>
      </c>
      <c r="C2" s="1" t="s">
        <v>1</v>
      </c>
      <c r="D2" s="1" t="s">
        <v>12</v>
      </c>
      <c r="E2" s="1" t="s">
        <v>13</v>
      </c>
      <c r="F2" s="1" t="s">
        <v>14</v>
      </c>
    </row>
    <row r="4" spans="1:11" x14ac:dyDescent="0.25">
      <c r="A4" t="s">
        <v>16</v>
      </c>
      <c r="B4" s="3">
        <v>2200</v>
      </c>
      <c r="C4">
        <v>0</v>
      </c>
      <c r="D4">
        <f>+C4+B4</f>
        <v>2200</v>
      </c>
      <c r="E4">
        <f>-D4</f>
        <v>-2200</v>
      </c>
      <c r="F4">
        <f>+E4+D4</f>
        <v>0</v>
      </c>
    </row>
    <row r="5" spans="1:11" x14ac:dyDescent="0.25">
      <c r="A5" t="s">
        <v>22</v>
      </c>
      <c r="B5" s="3"/>
      <c r="E5" s="4">
        <v>124</v>
      </c>
      <c r="F5">
        <f>+E5+D5</f>
        <v>124</v>
      </c>
    </row>
    <row r="6" spans="1:11" x14ac:dyDescent="0.25">
      <c r="A6" t="s">
        <v>2</v>
      </c>
      <c r="B6">
        <v>0</v>
      </c>
      <c r="C6" s="4">
        <v>1000</v>
      </c>
      <c r="D6" s="5">
        <f t="shared" ref="D6:D17" si="0">+C6+B6</f>
        <v>1000</v>
      </c>
      <c r="E6" s="4">
        <v>100</v>
      </c>
      <c r="F6">
        <f>+E6+D6</f>
        <v>1100</v>
      </c>
      <c r="J6" s="4">
        <v>1100</v>
      </c>
      <c r="K6" t="s">
        <v>19</v>
      </c>
    </row>
    <row r="7" spans="1:11" x14ac:dyDescent="0.25">
      <c r="A7" t="s">
        <v>3</v>
      </c>
      <c r="B7">
        <v>0</v>
      </c>
      <c r="C7">
        <v>1600</v>
      </c>
      <c r="D7">
        <f t="shared" si="0"/>
        <v>1600</v>
      </c>
      <c r="F7">
        <f>+E7+D7</f>
        <v>1600</v>
      </c>
    </row>
    <row r="8" spans="1:11" x14ac:dyDescent="0.25">
      <c r="A8" t="s">
        <v>4</v>
      </c>
      <c r="B8">
        <v>5000</v>
      </c>
      <c r="C8">
        <v>2100</v>
      </c>
      <c r="D8">
        <f t="shared" si="0"/>
        <v>7100</v>
      </c>
      <c r="F8">
        <f>+E8+D8</f>
        <v>7100</v>
      </c>
    </row>
    <row r="9" spans="1:11" ht="15.75" thickBot="1" x14ac:dyDescent="0.3">
      <c r="A9" t="s">
        <v>5</v>
      </c>
      <c r="B9" s="2">
        <f>SUM(B4:B8)</f>
        <v>7200</v>
      </c>
      <c r="C9" s="2">
        <f>SUM(C4:C8)</f>
        <v>4700</v>
      </c>
      <c r="D9" s="2">
        <f t="shared" ref="D9:F9" si="1">SUM(D4:D8)</f>
        <v>11900</v>
      </c>
      <c r="E9" s="2">
        <f t="shared" si="1"/>
        <v>-1976</v>
      </c>
      <c r="F9" s="2">
        <f t="shared" si="1"/>
        <v>9924</v>
      </c>
    </row>
    <row r="10" spans="1:11" ht="15.75" thickTop="1" x14ac:dyDescent="0.25"/>
    <row r="11" spans="1:11" x14ac:dyDescent="0.25">
      <c r="A11" t="s">
        <v>15</v>
      </c>
      <c r="B11">
        <v>3300</v>
      </c>
      <c r="C11" s="3">
        <v>2000</v>
      </c>
      <c r="D11">
        <f t="shared" si="0"/>
        <v>5300</v>
      </c>
      <c r="E11">
        <v>-2000</v>
      </c>
      <c r="F11">
        <f>+E11+D11</f>
        <v>3300</v>
      </c>
    </row>
    <row r="12" spans="1:11" x14ac:dyDescent="0.25">
      <c r="A12" t="s">
        <v>6</v>
      </c>
      <c r="B12">
        <v>100</v>
      </c>
      <c r="C12">
        <v>400</v>
      </c>
      <c r="D12">
        <f t="shared" si="0"/>
        <v>500</v>
      </c>
      <c r="F12">
        <f>+E12+D12</f>
        <v>500</v>
      </c>
    </row>
    <row r="13" spans="1:11" x14ac:dyDescent="0.25">
      <c r="A13" t="s">
        <v>7</v>
      </c>
      <c r="B13">
        <f>2800+1000</f>
        <v>3800</v>
      </c>
      <c r="C13" s="4">
        <v>2300</v>
      </c>
      <c r="D13">
        <f t="shared" si="0"/>
        <v>6100</v>
      </c>
      <c r="E13" s="4">
        <v>24</v>
      </c>
      <c r="F13">
        <f>+E13+D13</f>
        <v>6124</v>
      </c>
    </row>
    <row r="14" spans="1:11" ht="15.75" thickBot="1" x14ac:dyDescent="0.3">
      <c r="A14" t="s">
        <v>8</v>
      </c>
      <c r="B14" s="2">
        <f>SUM(B11:B13)</f>
        <v>7200</v>
      </c>
      <c r="C14" s="2">
        <f>SUM(C11:C13)</f>
        <v>4700</v>
      </c>
      <c r="D14" s="2">
        <f>SUM(D11:D13)</f>
        <v>11900</v>
      </c>
      <c r="E14" s="2">
        <f>SUM(E11:E13)</f>
        <v>-1976</v>
      </c>
      <c r="F14" s="2">
        <f>SUM(F11:F13)</f>
        <v>9924</v>
      </c>
    </row>
    <row r="15" spans="1:11" ht="15.75" thickTop="1" x14ac:dyDescent="0.25"/>
    <row r="16" spans="1:11" x14ac:dyDescent="0.25">
      <c r="A16" t="s">
        <v>9</v>
      </c>
      <c r="B16">
        <v>10000</v>
      </c>
      <c r="C16">
        <v>7000</v>
      </c>
      <c r="D16">
        <f t="shared" si="0"/>
        <v>17000</v>
      </c>
      <c r="F16">
        <f t="shared" ref="F16:F17" si="2">+D16-E16</f>
        <v>17000</v>
      </c>
    </row>
    <row r="17" spans="1:6" x14ac:dyDescent="0.25">
      <c r="A17" t="s">
        <v>10</v>
      </c>
      <c r="B17">
        <v>9900</v>
      </c>
      <c r="C17">
        <v>6600</v>
      </c>
      <c r="D17">
        <f t="shared" si="0"/>
        <v>16500</v>
      </c>
      <c r="F17">
        <f t="shared" si="2"/>
        <v>16500</v>
      </c>
    </row>
    <row r="18" spans="1:6" ht="15.75" thickBot="1" x14ac:dyDescent="0.3">
      <c r="A18" t="s">
        <v>11</v>
      </c>
      <c r="B18" s="2">
        <f>+B16-B17</f>
        <v>100</v>
      </c>
      <c r="C18" s="2">
        <f t="shared" ref="C18:F18" si="3">+C16-C17</f>
        <v>400</v>
      </c>
      <c r="D18" s="2">
        <f t="shared" si="3"/>
        <v>500</v>
      </c>
      <c r="F18" s="2">
        <f t="shared" si="3"/>
        <v>500</v>
      </c>
    </row>
    <row r="19" spans="1:6" ht="15.75" thickTop="1" x14ac:dyDescent="0.25"/>
    <row r="22" spans="1:6" x14ac:dyDescent="0.25">
      <c r="A22" s="3" t="s">
        <v>17</v>
      </c>
    </row>
    <row r="24" spans="1:6" x14ac:dyDescent="0.25">
      <c r="A24" t="str">
        <f>+A4</f>
        <v>partecipazione B (100%)</v>
      </c>
      <c r="B24">
        <f>+B4</f>
        <v>2200</v>
      </c>
    </row>
    <row r="25" spans="1:6" x14ac:dyDescent="0.25">
      <c r="A25" t="str">
        <f>+A11</f>
        <v>patrimonio netto</v>
      </c>
      <c r="B25">
        <v>2000</v>
      </c>
    </row>
    <row r="26" spans="1:6" x14ac:dyDescent="0.25">
      <c r="B26">
        <f>+B24-B25</f>
        <v>200</v>
      </c>
    </row>
    <row r="28" spans="1:6" x14ac:dyDescent="0.25">
      <c r="A28" t="s">
        <v>18</v>
      </c>
    </row>
    <row r="30" spans="1:6" x14ac:dyDescent="0.25">
      <c r="A30" t="s">
        <v>20</v>
      </c>
      <c r="B30">
        <v>100</v>
      </c>
    </row>
    <row r="31" spans="1:6" x14ac:dyDescent="0.25">
      <c r="A31" t="s">
        <v>21</v>
      </c>
      <c r="B31">
        <v>-30</v>
      </c>
    </row>
    <row r="32" spans="1:6" x14ac:dyDescent="0.25">
      <c r="B32">
        <f>+B30+B31</f>
        <v>70</v>
      </c>
    </row>
    <row r="34" spans="1:2" x14ac:dyDescent="0.25">
      <c r="A34" t="s">
        <v>22</v>
      </c>
      <c r="B34">
        <f>+B26-B32</f>
        <v>130</v>
      </c>
    </row>
  </sheetData>
  <pageMargins left="0.70866141732283472" right="0.70866141732283472" top="0.74803149606299213" bottom="0.74803149606299213" header="0.31496062992125984" footer="0.31496062992125984"/>
  <pageSetup paperSize="9" scale="94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0D6D4-7D0E-4629-A9E4-74FBDBAF4514}">
  <sheetPr>
    <pageSetUpPr fitToPage="1"/>
  </sheetPr>
  <dimension ref="A1:K35"/>
  <sheetViews>
    <sheetView topLeftCell="A28" zoomScale="140" zoomScaleNormal="140" workbookViewId="0">
      <selection activeCell="A41" sqref="A41:XFD93"/>
    </sheetView>
  </sheetViews>
  <sheetFormatPr defaultRowHeight="15" x14ac:dyDescent="0.25"/>
  <cols>
    <col min="1" max="1" width="27" customWidth="1"/>
    <col min="6" max="6" width="11.28515625" customWidth="1"/>
  </cols>
  <sheetData>
    <row r="1" spans="1:11" x14ac:dyDescent="0.25">
      <c r="A1" s="24" t="s">
        <v>40</v>
      </c>
    </row>
    <row r="2" spans="1:11" x14ac:dyDescent="0.25">
      <c r="B2" s="1" t="s">
        <v>0</v>
      </c>
      <c r="C2" s="1" t="s">
        <v>1</v>
      </c>
      <c r="D2" s="1" t="s">
        <v>12</v>
      </c>
      <c r="E2" s="1" t="s">
        <v>13</v>
      </c>
      <c r="F2" s="1" t="s">
        <v>14</v>
      </c>
    </row>
    <row r="4" spans="1:11" x14ac:dyDescent="0.25">
      <c r="A4" t="s">
        <v>16</v>
      </c>
      <c r="B4" s="3">
        <v>1800</v>
      </c>
      <c r="C4">
        <v>0</v>
      </c>
      <c r="D4">
        <f>+C4+B4</f>
        <v>1800</v>
      </c>
      <c r="E4">
        <f>-D4</f>
        <v>-1800</v>
      </c>
      <c r="F4">
        <f>+E4+D4</f>
        <v>0</v>
      </c>
    </row>
    <row r="5" spans="1:11" s="5" customFormat="1" x14ac:dyDescent="0.25">
      <c r="A5" s="5" t="s">
        <v>22</v>
      </c>
      <c r="B5" s="7"/>
      <c r="F5" s="5">
        <f>+E5+D5</f>
        <v>0</v>
      </c>
    </row>
    <row r="6" spans="1:11" x14ac:dyDescent="0.25">
      <c r="A6" t="s">
        <v>2</v>
      </c>
      <c r="B6">
        <v>0</v>
      </c>
      <c r="C6" s="4">
        <v>1000</v>
      </c>
      <c r="D6" s="5">
        <f t="shared" ref="D6:D18" si="0">+C6+B6</f>
        <v>1000</v>
      </c>
      <c r="E6" s="4">
        <v>100</v>
      </c>
      <c r="F6">
        <f>+E6+D6</f>
        <v>1100</v>
      </c>
      <c r="J6" s="4">
        <v>1100</v>
      </c>
      <c r="K6" t="s">
        <v>19</v>
      </c>
    </row>
    <row r="7" spans="1:11" x14ac:dyDescent="0.25">
      <c r="A7" t="s">
        <v>3</v>
      </c>
      <c r="B7">
        <v>0</v>
      </c>
      <c r="C7">
        <v>1600</v>
      </c>
      <c r="D7">
        <f t="shared" si="0"/>
        <v>1600</v>
      </c>
      <c r="F7">
        <f>+E7+D7</f>
        <v>1600</v>
      </c>
    </row>
    <row r="8" spans="1:11" x14ac:dyDescent="0.25">
      <c r="A8" t="s">
        <v>4</v>
      </c>
      <c r="B8">
        <v>5400</v>
      </c>
      <c r="C8">
        <v>2100</v>
      </c>
      <c r="D8">
        <f t="shared" si="0"/>
        <v>7500</v>
      </c>
      <c r="F8">
        <f>+E8+D8</f>
        <v>7500</v>
      </c>
    </row>
    <row r="9" spans="1:11" ht="15.75" thickBot="1" x14ac:dyDescent="0.3">
      <c r="A9" t="s">
        <v>5</v>
      </c>
      <c r="B9" s="2">
        <f>SUM(B4:B8)</f>
        <v>7200</v>
      </c>
      <c r="C9" s="2">
        <f>SUM(C4:C8)</f>
        <v>4700</v>
      </c>
      <c r="D9" s="2">
        <f t="shared" ref="D9:F9" si="1">SUM(D4:D8)</f>
        <v>11900</v>
      </c>
      <c r="E9" s="2">
        <f t="shared" si="1"/>
        <v>-1700</v>
      </c>
      <c r="F9" s="2">
        <f t="shared" si="1"/>
        <v>10200</v>
      </c>
    </row>
    <row r="10" spans="1:11" ht="15.75" thickTop="1" x14ac:dyDescent="0.25"/>
    <row r="11" spans="1:11" x14ac:dyDescent="0.25">
      <c r="A11" t="s">
        <v>15</v>
      </c>
      <c r="B11">
        <v>3300</v>
      </c>
      <c r="C11" s="3">
        <v>2000</v>
      </c>
      <c r="D11">
        <f t="shared" si="0"/>
        <v>5300</v>
      </c>
      <c r="E11">
        <v>-2000</v>
      </c>
      <c r="F11">
        <f>+E11+D11</f>
        <v>3300</v>
      </c>
    </row>
    <row r="12" spans="1:11" x14ac:dyDescent="0.25">
      <c r="A12" t="s">
        <v>41</v>
      </c>
      <c r="C12" s="3"/>
      <c r="E12" s="4">
        <v>270</v>
      </c>
      <c r="F12">
        <f>+E12+D12</f>
        <v>270</v>
      </c>
    </row>
    <row r="13" spans="1:11" x14ac:dyDescent="0.25">
      <c r="A13" t="s">
        <v>6</v>
      </c>
      <c r="B13">
        <v>100</v>
      </c>
      <c r="C13">
        <v>400</v>
      </c>
      <c r="D13">
        <f t="shared" si="0"/>
        <v>500</v>
      </c>
      <c r="F13">
        <f>+E13+D13</f>
        <v>500</v>
      </c>
    </row>
    <row r="14" spans="1:11" x14ac:dyDescent="0.25">
      <c r="A14" t="s">
        <v>7</v>
      </c>
      <c r="B14">
        <f>2800+1000</f>
        <v>3800</v>
      </c>
      <c r="C14" s="4">
        <v>2300</v>
      </c>
      <c r="D14">
        <f t="shared" si="0"/>
        <v>6100</v>
      </c>
      <c r="E14" s="4">
        <v>30</v>
      </c>
      <c r="F14">
        <f>+E14+D14</f>
        <v>6130</v>
      </c>
    </row>
    <row r="15" spans="1:11" ht="15.75" thickBot="1" x14ac:dyDescent="0.3">
      <c r="A15" t="s">
        <v>8</v>
      </c>
      <c r="B15" s="2">
        <f>SUM(B11:B14)</f>
        <v>7200</v>
      </c>
      <c r="C15" s="2">
        <f>SUM(C11:C14)</f>
        <v>4700</v>
      </c>
      <c r="D15" s="2">
        <f>SUM(D11:D14)</f>
        <v>11900</v>
      </c>
      <c r="E15" s="2">
        <f>SUM(E11:E14)</f>
        <v>-1700</v>
      </c>
      <c r="F15" s="2">
        <f>SUM(F11:F14)</f>
        <v>10200</v>
      </c>
    </row>
    <row r="16" spans="1:11" ht="15.75" thickTop="1" x14ac:dyDescent="0.25"/>
    <row r="17" spans="1:6" x14ac:dyDescent="0.25">
      <c r="A17" t="s">
        <v>9</v>
      </c>
      <c r="B17">
        <v>10000</v>
      </c>
      <c r="C17">
        <v>7000</v>
      </c>
      <c r="D17">
        <f t="shared" si="0"/>
        <v>17000</v>
      </c>
      <c r="F17">
        <f t="shared" ref="F17:F18" si="2">+D17-E17</f>
        <v>17000</v>
      </c>
    </row>
    <row r="18" spans="1:6" x14ac:dyDescent="0.25">
      <c r="A18" t="s">
        <v>10</v>
      </c>
      <c r="B18">
        <v>9900</v>
      </c>
      <c r="C18">
        <v>6600</v>
      </c>
      <c r="D18">
        <f t="shared" si="0"/>
        <v>16500</v>
      </c>
      <c r="F18">
        <f t="shared" si="2"/>
        <v>16500</v>
      </c>
    </row>
    <row r="19" spans="1:6" ht="15.75" thickBot="1" x14ac:dyDescent="0.3">
      <c r="A19" t="s">
        <v>11</v>
      </c>
      <c r="B19" s="2">
        <f>+B17-B18</f>
        <v>100</v>
      </c>
      <c r="C19" s="2">
        <f t="shared" ref="C19:F19" si="3">+C17-C18</f>
        <v>400</v>
      </c>
      <c r="D19" s="2">
        <f t="shared" si="3"/>
        <v>500</v>
      </c>
      <c r="F19" s="2">
        <f t="shared" si="3"/>
        <v>500</v>
      </c>
    </row>
    <row r="20" spans="1:6" ht="15.75" thickTop="1" x14ac:dyDescent="0.25"/>
    <row r="23" spans="1:6" x14ac:dyDescent="0.25">
      <c r="A23" s="3" t="s">
        <v>17</v>
      </c>
    </row>
    <row r="25" spans="1:6" x14ac:dyDescent="0.25">
      <c r="A25" t="str">
        <f>+A4</f>
        <v>partecipazione B (100%)</v>
      </c>
      <c r="B25">
        <f>+B4</f>
        <v>1800</v>
      </c>
    </row>
    <row r="26" spans="1:6" x14ac:dyDescent="0.25">
      <c r="A26" t="str">
        <f>+A11</f>
        <v>patrimonio netto</v>
      </c>
      <c r="B26">
        <v>2000</v>
      </c>
    </row>
    <row r="27" spans="1:6" x14ac:dyDescent="0.25">
      <c r="B27">
        <f>+B25-B26</f>
        <v>-200</v>
      </c>
    </row>
    <row r="29" spans="1:6" x14ac:dyDescent="0.25">
      <c r="A29" t="s">
        <v>18</v>
      </c>
    </row>
    <row r="31" spans="1:6" x14ac:dyDescent="0.25">
      <c r="A31" t="s">
        <v>20</v>
      </c>
      <c r="B31">
        <v>100</v>
      </c>
    </row>
    <row r="32" spans="1:6" x14ac:dyDescent="0.25">
      <c r="A32" t="s">
        <v>21</v>
      </c>
      <c r="B32">
        <v>-30</v>
      </c>
    </row>
    <row r="33" spans="1:2" x14ac:dyDescent="0.25">
      <c r="B33">
        <f>+B31+B32</f>
        <v>70</v>
      </c>
    </row>
    <row r="35" spans="1:2" x14ac:dyDescent="0.25">
      <c r="A35" t="s">
        <v>22</v>
      </c>
      <c r="B35">
        <f>+B27-B33</f>
        <v>-270</v>
      </c>
    </row>
  </sheetData>
  <pageMargins left="0.70866141732283472" right="0.70866141732283472" top="0.74803149606299213" bottom="0.74803149606299213" header="0.31496062992125984" footer="0.31496062992125984"/>
  <pageSetup paperSize="9" scale="94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FA5A4-CF4C-4479-BA17-1345711FC4EF}">
  <sheetPr>
    <pageSetUpPr fitToPage="1"/>
  </sheetPr>
  <dimension ref="A1:L35"/>
  <sheetViews>
    <sheetView zoomScale="120" zoomScaleNormal="120" workbookViewId="0">
      <selection sqref="A1:N35"/>
    </sheetView>
  </sheetViews>
  <sheetFormatPr defaultRowHeight="15" x14ac:dyDescent="0.25"/>
  <cols>
    <col min="1" max="1" width="36.42578125" customWidth="1"/>
    <col min="6" max="6" width="9.140625" style="5"/>
    <col min="7" max="7" width="11.28515625" customWidth="1"/>
  </cols>
  <sheetData>
    <row r="1" spans="1:12" x14ac:dyDescent="0.25">
      <c r="A1" s="24" t="s">
        <v>43</v>
      </c>
    </row>
    <row r="2" spans="1:12" x14ac:dyDescent="0.25">
      <c r="B2" s="1" t="s">
        <v>0</v>
      </c>
      <c r="C2" s="1" t="s">
        <v>1</v>
      </c>
      <c r="D2" s="1" t="s">
        <v>12</v>
      </c>
      <c r="E2" s="1" t="s">
        <v>13</v>
      </c>
      <c r="F2" s="1" t="s">
        <v>13</v>
      </c>
      <c r="G2" s="1" t="s">
        <v>14</v>
      </c>
    </row>
    <row r="4" spans="1:12" x14ac:dyDescent="0.25">
      <c r="A4" t="s">
        <v>16</v>
      </c>
      <c r="B4" s="3">
        <v>1800</v>
      </c>
      <c r="C4">
        <v>0</v>
      </c>
      <c r="D4">
        <f>+C4+B4</f>
        <v>1800</v>
      </c>
      <c r="E4">
        <f>-D4</f>
        <v>-1800</v>
      </c>
      <c r="G4">
        <f>+E4+D4</f>
        <v>0</v>
      </c>
    </row>
    <row r="5" spans="1:12" s="5" customFormat="1" x14ac:dyDescent="0.25">
      <c r="A5" s="5" t="s">
        <v>22</v>
      </c>
      <c r="B5" s="7"/>
      <c r="G5" s="5">
        <f>+E5+D5</f>
        <v>0</v>
      </c>
    </row>
    <row r="6" spans="1:12" x14ac:dyDescent="0.25">
      <c r="A6" t="s">
        <v>2</v>
      </c>
      <c r="B6">
        <v>0</v>
      </c>
      <c r="C6" s="4">
        <v>1000</v>
      </c>
      <c r="D6" s="5">
        <f t="shared" ref="D6:D18" si="0">+C6+B6</f>
        <v>1000</v>
      </c>
      <c r="E6" s="4">
        <v>100</v>
      </c>
      <c r="G6">
        <f>+E6+D6</f>
        <v>1100</v>
      </c>
      <c r="K6" s="4">
        <v>1100</v>
      </c>
      <c r="L6" t="s">
        <v>19</v>
      </c>
    </row>
    <row r="7" spans="1:12" x14ac:dyDescent="0.25">
      <c r="A7" t="s">
        <v>3</v>
      </c>
      <c r="B7">
        <v>0</v>
      </c>
      <c r="C7">
        <v>1600</v>
      </c>
      <c r="D7">
        <f t="shared" si="0"/>
        <v>1600</v>
      </c>
      <c r="G7">
        <f>+E7+D7</f>
        <v>1600</v>
      </c>
    </row>
    <row r="8" spans="1:12" x14ac:dyDescent="0.25">
      <c r="A8" t="s">
        <v>4</v>
      </c>
      <c r="B8">
        <v>5400</v>
      </c>
      <c r="C8">
        <f>4100-2600</f>
        <v>1500</v>
      </c>
      <c r="D8">
        <f t="shared" si="0"/>
        <v>6900</v>
      </c>
      <c r="G8">
        <f>+E8+D8</f>
        <v>6900</v>
      </c>
    </row>
    <row r="9" spans="1:12" ht="15.75" thickBot="1" x14ac:dyDescent="0.3">
      <c r="A9" t="s">
        <v>5</v>
      </c>
      <c r="B9" s="2">
        <f>SUM(B4:B8)</f>
        <v>7200</v>
      </c>
      <c r="C9" s="2">
        <f>SUM(C4:C8)</f>
        <v>4100</v>
      </c>
      <c r="D9" s="2">
        <f t="shared" ref="D9:G9" si="1">SUM(D4:D8)</f>
        <v>11300</v>
      </c>
      <c r="E9" s="2">
        <f t="shared" si="1"/>
        <v>-1700</v>
      </c>
      <c r="F9" s="6"/>
      <c r="G9" s="2">
        <f t="shared" si="1"/>
        <v>9600</v>
      </c>
    </row>
    <row r="10" spans="1:12" ht="15.75" thickTop="1" x14ac:dyDescent="0.25"/>
    <row r="11" spans="1:12" x14ac:dyDescent="0.25">
      <c r="A11" t="s">
        <v>15</v>
      </c>
      <c r="B11">
        <v>3300</v>
      </c>
      <c r="C11" s="3">
        <v>2000</v>
      </c>
      <c r="D11">
        <f t="shared" si="0"/>
        <v>5300</v>
      </c>
      <c r="E11">
        <v>-2000</v>
      </c>
      <c r="G11">
        <f>+E11+D11</f>
        <v>3300</v>
      </c>
    </row>
    <row r="12" spans="1:12" x14ac:dyDescent="0.25">
      <c r="A12" t="s">
        <v>42</v>
      </c>
      <c r="C12" s="3"/>
      <c r="E12" s="4">
        <v>270</v>
      </c>
      <c r="F12" s="5">
        <v>-50</v>
      </c>
      <c r="G12">
        <f>+E12+D12+F12</f>
        <v>220</v>
      </c>
    </row>
    <row r="13" spans="1:12" x14ac:dyDescent="0.25">
      <c r="A13" t="s">
        <v>6</v>
      </c>
      <c r="B13">
        <v>100</v>
      </c>
      <c r="C13">
        <v>-200</v>
      </c>
      <c r="D13">
        <f t="shared" si="0"/>
        <v>-100</v>
      </c>
      <c r="F13" s="5">
        <v>50</v>
      </c>
      <c r="G13">
        <f>+E13+D13+F13</f>
        <v>-50</v>
      </c>
    </row>
    <row r="14" spans="1:12" x14ac:dyDescent="0.25">
      <c r="A14" t="s">
        <v>7</v>
      </c>
      <c r="B14">
        <f>2800+1000</f>
        <v>3800</v>
      </c>
      <c r="C14" s="4">
        <v>2300</v>
      </c>
      <c r="D14">
        <f t="shared" si="0"/>
        <v>6100</v>
      </c>
      <c r="E14" s="4">
        <v>30</v>
      </c>
      <c r="G14">
        <f>+E14+D14</f>
        <v>6130</v>
      </c>
    </row>
    <row r="15" spans="1:12" ht="15.75" thickBot="1" x14ac:dyDescent="0.3">
      <c r="A15" t="s">
        <v>8</v>
      </c>
      <c r="B15" s="2">
        <f>SUM(B11:B14)</f>
        <v>7200</v>
      </c>
      <c r="C15" s="2">
        <f>SUM(C11:C14)</f>
        <v>4100</v>
      </c>
      <c r="D15" s="2">
        <f>SUM(D11:D14)</f>
        <v>11300</v>
      </c>
      <c r="E15" s="2">
        <f>SUM(E11:E14)</f>
        <v>-1700</v>
      </c>
      <c r="F15" s="6"/>
      <c r="G15" s="2">
        <f>SUM(G11:G14)</f>
        <v>9600</v>
      </c>
    </row>
    <row r="16" spans="1:12" ht="15.75" thickTop="1" x14ac:dyDescent="0.25"/>
    <row r="17" spans="1:7" x14ac:dyDescent="0.25">
      <c r="A17" t="s">
        <v>9</v>
      </c>
      <c r="B17">
        <v>10000</v>
      </c>
      <c r="C17">
        <v>7000</v>
      </c>
      <c r="D17">
        <f t="shared" si="0"/>
        <v>17000</v>
      </c>
      <c r="F17" s="5">
        <v>50</v>
      </c>
      <c r="G17">
        <f>+E17+D17+F17</f>
        <v>17050</v>
      </c>
    </row>
    <row r="18" spans="1:7" x14ac:dyDescent="0.25">
      <c r="A18" t="s">
        <v>10</v>
      </c>
      <c r="B18">
        <v>9900</v>
      </c>
      <c r="C18">
        <v>7200</v>
      </c>
      <c r="D18">
        <f t="shared" si="0"/>
        <v>17100</v>
      </c>
      <c r="G18">
        <f t="shared" ref="G18" si="2">+D18-E18</f>
        <v>17100</v>
      </c>
    </row>
    <row r="19" spans="1:7" ht="15.75" thickBot="1" x14ac:dyDescent="0.3">
      <c r="A19" t="s">
        <v>11</v>
      </c>
      <c r="B19" s="2">
        <f>+B17-B18</f>
        <v>100</v>
      </c>
      <c r="C19" s="2">
        <f t="shared" ref="C19:G19" si="3">+C17-C18</f>
        <v>-200</v>
      </c>
      <c r="D19" s="2">
        <f t="shared" si="3"/>
        <v>-100</v>
      </c>
      <c r="E19" s="2">
        <f t="shared" si="3"/>
        <v>0</v>
      </c>
      <c r="F19" s="6">
        <f t="shared" si="3"/>
        <v>50</v>
      </c>
      <c r="G19" s="2">
        <f t="shared" si="3"/>
        <v>-50</v>
      </c>
    </row>
    <row r="20" spans="1:7" ht="15.75" thickTop="1" x14ac:dyDescent="0.25"/>
    <row r="23" spans="1:7" x14ac:dyDescent="0.25">
      <c r="A23" s="3" t="s">
        <v>17</v>
      </c>
    </row>
    <row r="25" spans="1:7" x14ac:dyDescent="0.25">
      <c r="A25" t="str">
        <f>+A4</f>
        <v>partecipazione B (100%)</v>
      </c>
      <c r="B25">
        <f>+B4</f>
        <v>1800</v>
      </c>
    </row>
    <row r="26" spans="1:7" x14ac:dyDescent="0.25">
      <c r="A26" t="str">
        <f>+A11</f>
        <v>patrimonio netto</v>
      </c>
      <c r="B26">
        <v>2000</v>
      </c>
    </row>
    <row r="27" spans="1:7" x14ac:dyDescent="0.25">
      <c r="B27">
        <f>+B25-B26</f>
        <v>-200</v>
      </c>
    </row>
    <row r="29" spans="1:7" x14ac:dyDescent="0.25">
      <c r="A29" t="s">
        <v>18</v>
      </c>
    </row>
    <row r="31" spans="1:7" x14ac:dyDescent="0.25">
      <c r="A31" t="s">
        <v>20</v>
      </c>
      <c r="B31">
        <v>100</v>
      </c>
    </row>
    <row r="32" spans="1:7" x14ac:dyDescent="0.25">
      <c r="A32" t="s">
        <v>21</v>
      </c>
      <c r="B32">
        <v>-30</v>
      </c>
    </row>
    <row r="33" spans="1:2" x14ac:dyDescent="0.25">
      <c r="B33">
        <f>+B31+B32</f>
        <v>70</v>
      </c>
    </row>
    <row r="35" spans="1:2" x14ac:dyDescent="0.25">
      <c r="A35" t="s">
        <v>22</v>
      </c>
      <c r="B35">
        <f>+B27-B33</f>
        <v>-270</v>
      </c>
    </row>
  </sheetData>
  <pageMargins left="0.70866141732283472" right="0.70866141732283472" top="0.74803149606299213" bottom="0.74803149606299213" header="0.31496062992125984" footer="0.31496062992125984"/>
  <pageSetup paperSize="9" scale="83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1AE1B-749E-4ED4-99A4-6C7DDC27696F}">
  <sheetPr>
    <pageSetUpPr fitToPage="1"/>
  </sheetPr>
  <dimension ref="A1:K34"/>
  <sheetViews>
    <sheetView topLeftCell="A26" zoomScale="130" zoomScaleNormal="130" workbookViewId="0">
      <selection activeCell="A40" sqref="A40:XFD96"/>
    </sheetView>
  </sheetViews>
  <sheetFormatPr defaultRowHeight="15" x14ac:dyDescent="0.25"/>
  <cols>
    <col min="1" max="1" width="36.42578125" customWidth="1"/>
    <col min="6" max="6" width="11.28515625" customWidth="1"/>
  </cols>
  <sheetData>
    <row r="1" spans="1:11" x14ac:dyDescent="0.25">
      <c r="A1" s="24" t="s">
        <v>44</v>
      </c>
    </row>
    <row r="2" spans="1:11" x14ac:dyDescent="0.25">
      <c r="B2" s="1" t="s">
        <v>0</v>
      </c>
      <c r="C2" s="1" t="s">
        <v>1</v>
      </c>
      <c r="D2" s="1" t="s">
        <v>12</v>
      </c>
      <c r="E2" s="1" t="s">
        <v>13</v>
      </c>
      <c r="F2" s="1" t="s">
        <v>14</v>
      </c>
    </row>
    <row r="4" spans="1:11" x14ac:dyDescent="0.25">
      <c r="A4" t="s">
        <v>16</v>
      </c>
      <c r="B4" s="3">
        <v>1800</v>
      </c>
      <c r="C4">
        <v>0</v>
      </c>
      <c r="D4">
        <f>+C4+B4</f>
        <v>1800</v>
      </c>
      <c r="E4">
        <f>-D4</f>
        <v>-1800</v>
      </c>
      <c r="F4">
        <f>+E4+D4</f>
        <v>0</v>
      </c>
    </row>
    <row r="5" spans="1:11" s="5" customFormat="1" x14ac:dyDescent="0.25">
      <c r="A5" s="5" t="s">
        <v>22</v>
      </c>
      <c r="B5" s="7"/>
      <c r="F5" s="5">
        <f>+E5+D5</f>
        <v>0</v>
      </c>
    </row>
    <row r="6" spans="1:11" x14ac:dyDescent="0.25">
      <c r="A6" t="s">
        <v>2</v>
      </c>
      <c r="B6">
        <v>0</v>
      </c>
      <c r="C6" s="4">
        <v>1000</v>
      </c>
      <c r="D6" s="5">
        <f t="shared" ref="D6:D17" si="0">+C6+B6</f>
        <v>1000</v>
      </c>
      <c r="E6" s="4">
        <v>100</v>
      </c>
      <c r="F6">
        <f>+E6+D6</f>
        <v>1100</v>
      </c>
      <c r="J6" s="4">
        <v>1100</v>
      </c>
      <c r="K6" t="s">
        <v>19</v>
      </c>
    </row>
    <row r="7" spans="1:11" x14ac:dyDescent="0.25">
      <c r="A7" t="s">
        <v>3</v>
      </c>
      <c r="B7">
        <v>0</v>
      </c>
      <c r="C7">
        <v>1600</v>
      </c>
      <c r="D7">
        <f t="shared" si="0"/>
        <v>1600</v>
      </c>
      <c r="F7">
        <f>+E7+D7</f>
        <v>1600</v>
      </c>
    </row>
    <row r="8" spans="1:11" x14ac:dyDescent="0.25">
      <c r="A8" t="s">
        <v>4</v>
      </c>
      <c r="B8">
        <v>5400</v>
      </c>
      <c r="C8">
        <v>2100</v>
      </c>
      <c r="D8">
        <f t="shared" si="0"/>
        <v>7500</v>
      </c>
      <c r="F8">
        <f>+E8+D8</f>
        <v>7500</v>
      </c>
    </row>
    <row r="9" spans="1:11" ht="15.75" thickBot="1" x14ac:dyDescent="0.3">
      <c r="A9" t="s">
        <v>5</v>
      </c>
      <c r="B9" s="2">
        <f>SUM(B4:B8)</f>
        <v>7200</v>
      </c>
      <c r="C9" s="2">
        <f>SUM(C4:C8)</f>
        <v>4700</v>
      </c>
      <c r="D9" s="2">
        <f t="shared" ref="D9:F9" si="1">SUM(D4:D8)</f>
        <v>11900</v>
      </c>
      <c r="E9" s="2">
        <f t="shared" si="1"/>
        <v>-1700</v>
      </c>
      <c r="F9" s="2">
        <f t="shared" si="1"/>
        <v>10200</v>
      </c>
    </row>
    <row r="10" spans="1:11" ht="15.75" thickTop="1" x14ac:dyDescent="0.25"/>
    <row r="11" spans="1:11" x14ac:dyDescent="0.25">
      <c r="A11" t="s">
        <v>15</v>
      </c>
      <c r="B11">
        <v>3300</v>
      </c>
      <c r="C11" s="3">
        <v>2000</v>
      </c>
      <c r="D11">
        <f t="shared" si="0"/>
        <v>5300</v>
      </c>
      <c r="E11">
        <v>-2000</v>
      </c>
      <c r="F11">
        <f>+E11+D11</f>
        <v>3300</v>
      </c>
    </row>
    <row r="12" spans="1:11" x14ac:dyDescent="0.25">
      <c r="A12" t="s">
        <v>6</v>
      </c>
      <c r="B12">
        <v>100</v>
      </c>
      <c r="C12">
        <v>400</v>
      </c>
      <c r="D12">
        <f t="shared" si="0"/>
        <v>500</v>
      </c>
      <c r="E12">
        <v>270</v>
      </c>
      <c r="F12">
        <f>+E12+D12</f>
        <v>770</v>
      </c>
    </row>
    <row r="13" spans="1:11" x14ac:dyDescent="0.25">
      <c r="A13" t="s">
        <v>7</v>
      </c>
      <c r="B13">
        <f>2800+1000</f>
        <v>3800</v>
      </c>
      <c r="C13" s="4">
        <v>2300</v>
      </c>
      <c r="D13">
        <f t="shared" si="0"/>
        <v>6100</v>
      </c>
      <c r="E13" s="4">
        <v>30</v>
      </c>
      <c r="F13">
        <f>+E13+D13</f>
        <v>6130</v>
      </c>
    </row>
    <row r="14" spans="1:11" ht="15.75" thickBot="1" x14ac:dyDescent="0.3">
      <c r="A14" t="s">
        <v>8</v>
      </c>
      <c r="B14" s="2">
        <f>SUM(B11:B13)</f>
        <v>7200</v>
      </c>
      <c r="C14" s="2">
        <f>SUM(C11:C13)</f>
        <v>4700</v>
      </c>
      <c r="D14" s="2">
        <f>SUM(D11:D13)</f>
        <v>11900</v>
      </c>
      <c r="E14" s="2">
        <f>SUM(E11:E13)</f>
        <v>-1700</v>
      </c>
      <c r="F14" s="2">
        <f>SUM(F11:F13)</f>
        <v>10200</v>
      </c>
    </row>
    <row r="15" spans="1:11" ht="15.75" thickTop="1" x14ac:dyDescent="0.25"/>
    <row r="16" spans="1:11" x14ac:dyDescent="0.25">
      <c r="A16" t="s">
        <v>9</v>
      </c>
      <c r="B16">
        <v>10000</v>
      </c>
      <c r="C16">
        <v>7000</v>
      </c>
      <c r="D16">
        <f t="shared" si="0"/>
        <v>17000</v>
      </c>
      <c r="E16" s="4">
        <v>270</v>
      </c>
      <c r="F16">
        <f t="shared" ref="F16:F17" si="2">+D16-E16</f>
        <v>16730</v>
      </c>
    </row>
    <row r="17" spans="1:6" x14ac:dyDescent="0.25">
      <c r="A17" t="s">
        <v>10</v>
      </c>
      <c r="B17">
        <v>9900</v>
      </c>
      <c r="C17">
        <v>6600</v>
      </c>
      <c r="D17">
        <f t="shared" si="0"/>
        <v>16500</v>
      </c>
      <c r="F17">
        <f t="shared" si="2"/>
        <v>16500</v>
      </c>
    </row>
    <row r="18" spans="1:6" ht="15.75" thickBot="1" x14ac:dyDescent="0.3">
      <c r="A18" t="s">
        <v>11</v>
      </c>
      <c r="B18" s="2">
        <f>+B16-B17</f>
        <v>100</v>
      </c>
      <c r="C18" s="2">
        <f t="shared" ref="C18:F18" si="3">+C16-C17</f>
        <v>400</v>
      </c>
      <c r="D18" s="2">
        <f t="shared" si="3"/>
        <v>500</v>
      </c>
      <c r="E18" s="2">
        <f t="shared" si="3"/>
        <v>270</v>
      </c>
      <c r="F18" s="2">
        <f t="shared" si="3"/>
        <v>230</v>
      </c>
    </row>
    <row r="19" spans="1:6" ht="15.75" thickTop="1" x14ac:dyDescent="0.25"/>
    <row r="22" spans="1:6" x14ac:dyDescent="0.25">
      <c r="A22" s="3" t="s">
        <v>17</v>
      </c>
    </row>
    <row r="24" spans="1:6" x14ac:dyDescent="0.25">
      <c r="A24" t="str">
        <f>+A4</f>
        <v>partecipazione B (100%)</v>
      </c>
      <c r="B24">
        <f>+B4</f>
        <v>1800</v>
      </c>
    </row>
    <row r="25" spans="1:6" x14ac:dyDescent="0.25">
      <c r="A25" t="str">
        <f>+A11</f>
        <v>patrimonio netto</v>
      </c>
      <c r="B25">
        <v>2000</v>
      </c>
    </row>
    <row r="26" spans="1:6" x14ac:dyDescent="0.25">
      <c r="B26">
        <f>+B24-B25</f>
        <v>-200</v>
      </c>
    </row>
    <row r="28" spans="1:6" x14ac:dyDescent="0.25">
      <c r="A28" t="s">
        <v>18</v>
      </c>
    </row>
    <row r="30" spans="1:6" x14ac:dyDescent="0.25">
      <c r="A30" t="s">
        <v>20</v>
      </c>
      <c r="B30">
        <v>100</v>
      </c>
    </row>
    <row r="31" spans="1:6" x14ac:dyDescent="0.25">
      <c r="A31" t="s">
        <v>21</v>
      </c>
      <c r="B31">
        <v>-30</v>
      </c>
    </row>
    <row r="32" spans="1:6" x14ac:dyDescent="0.25">
      <c r="B32">
        <f>+B30+B31</f>
        <v>70</v>
      </c>
    </row>
    <row r="34" spans="1:2" x14ac:dyDescent="0.25">
      <c r="A34" t="s">
        <v>22</v>
      </c>
      <c r="B34">
        <f>+B26-B32</f>
        <v>-270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1AC9F-4100-4872-92E6-F354EEDFCDD9}">
  <sheetPr>
    <pageSetUpPr fitToPage="1"/>
  </sheetPr>
  <dimension ref="A1:L49"/>
  <sheetViews>
    <sheetView zoomScale="160" zoomScaleNormal="160" workbookViewId="0">
      <selection activeCell="A50" sqref="A50:XFD72"/>
    </sheetView>
  </sheetViews>
  <sheetFormatPr defaultRowHeight="15" x14ac:dyDescent="0.25"/>
  <cols>
    <col min="1" max="1" width="27" customWidth="1"/>
    <col min="7" max="7" width="11.28515625" customWidth="1"/>
  </cols>
  <sheetData>
    <row r="1" spans="1:12" x14ac:dyDescent="0.25">
      <c r="A1" s="3"/>
      <c r="E1" t="s">
        <v>39</v>
      </c>
    </row>
    <row r="2" spans="1:12" x14ac:dyDescent="0.25">
      <c r="B2" s="1" t="s">
        <v>0</v>
      </c>
      <c r="C2" s="1" t="s">
        <v>1</v>
      </c>
      <c r="D2" s="1" t="s">
        <v>12</v>
      </c>
      <c r="E2" s="1" t="s">
        <v>38</v>
      </c>
      <c r="F2" s="1" t="s">
        <v>37</v>
      </c>
      <c r="G2" s="1" t="s">
        <v>14</v>
      </c>
    </row>
    <row r="4" spans="1:12" x14ac:dyDescent="0.25">
      <c r="A4" t="s">
        <v>23</v>
      </c>
      <c r="B4" s="3">
        <f>2200*0.6</f>
        <v>1320</v>
      </c>
      <c r="C4" s="5">
        <v>0</v>
      </c>
      <c r="D4" s="5">
        <f>+C4+B4</f>
        <v>1320</v>
      </c>
      <c r="E4" s="5">
        <v>-1320</v>
      </c>
      <c r="F4" s="5"/>
      <c r="G4" s="5">
        <f>+E4+D4</f>
        <v>0</v>
      </c>
    </row>
    <row r="5" spans="1:12" x14ac:dyDescent="0.25">
      <c r="A5" t="s">
        <v>22</v>
      </c>
      <c r="B5" s="3"/>
      <c r="C5" s="5"/>
      <c r="D5" s="5"/>
      <c r="E5" s="5">
        <f>+B35</f>
        <v>78</v>
      </c>
      <c r="F5" s="5">
        <f>100-E5</f>
        <v>22</v>
      </c>
      <c r="G5" s="5">
        <f>+E5+D5+F5</f>
        <v>100</v>
      </c>
    </row>
    <row r="6" spans="1:12" x14ac:dyDescent="0.25">
      <c r="A6" t="s">
        <v>2</v>
      </c>
      <c r="B6">
        <v>0</v>
      </c>
      <c r="C6" s="9">
        <v>1000</v>
      </c>
      <c r="D6" s="5">
        <f t="shared" ref="D6:D18" si="0">+C6+B6</f>
        <v>1000</v>
      </c>
      <c r="E6" s="9">
        <f>+B31</f>
        <v>60</v>
      </c>
      <c r="F6" s="9">
        <v>40</v>
      </c>
      <c r="G6" s="9">
        <f>+E6+D6+F6</f>
        <v>1100</v>
      </c>
      <c r="K6">
        <v>1100</v>
      </c>
      <c r="L6" t="s">
        <v>19</v>
      </c>
    </row>
    <row r="7" spans="1:12" x14ac:dyDescent="0.25">
      <c r="A7" t="s">
        <v>3</v>
      </c>
      <c r="B7">
        <v>0</v>
      </c>
      <c r="C7" s="5">
        <v>1600</v>
      </c>
      <c r="D7" s="5">
        <f t="shared" si="0"/>
        <v>1600</v>
      </c>
      <c r="E7" s="5"/>
      <c r="F7" s="5"/>
      <c r="G7" s="5">
        <f>+E7+D7</f>
        <v>1600</v>
      </c>
    </row>
    <row r="8" spans="1:12" x14ac:dyDescent="0.25">
      <c r="A8" t="s">
        <v>4</v>
      </c>
      <c r="B8">
        <v>5000</v>
      </c>
      <c r="C8" s="5">
        <v>2100</v>
      </c>
      <c r="D8" s="5">
        <f t="shared" si="0"/>
        <v>7100</v>
      </c>
      <c r="E8" s="5"/>
      <c r="F8" s="5"/>
      <c r="G8" s="5">
        <f>+E8+D8</f>
        <v>7100</v>
      </c>
    </row>
    <row r="9" spans="1:12" ht="15.75" thickBot="1" x14ac:dyDescent="0.3">
      <c r="A9" t="s">
        <v>5</v>
      </c>
      <c r="B9" s="2">
        <f>SUM(B4:B8)</f>
        <v>6320</v>
      </c>
      <c r="C9" s="6">
        <f>SUM(C4:C8)</f>
        <v>4700</v>
      </c>
      <c r="D9" s="6">
        <f t="shared" ref="D9:G9" si="1">SUM(D4:D8)</f>
        <v>11020</v>
      </c>
      <c r="E9" s="6">
        <f t="shared" si="1"/>
        <v>-1182</v>
      </c>
      <c r="F9" s="6">
        <f t="shared" si="1"/>
        <v>62</v>
      </c>
      <c r="G9" s="6">
        <f t="shared" si="1"/>
        <v>9900</v>
      </c>
    </row>
    <row r="10" spans="1:12" ht="15.75" thickTop="1" x14ac:dyDescent="0.25">
      <c r="C10" s="5"/>
      <c r="D10" s="5"/>
      <c r="E10" s="5"/>
      <c r="F10" s="5"/>
      <c r="G10" s="5"/>
    </row>
    <row r="11" spans="1:12" x14ac:dyDescent="0.25">
      <c r="A11" t="s">
        <v>25</v>
      </c>
      <c r="B11">
        <v>3300</v>
      </c>
      <c r="C11" s="7">
        <v>2000</v>
      </c>
      <c r="D11" s="5">
        <f t="shared" si="0"/>
        <v>5300</v>
      </c>
      <c r="E11" s="5">
        <f>-C11*0.6-800</f>
        <v>-2000</v>
      </c>
      <c r="F11" s="5"/>
      <c r="G11" s="5">
        <f>+E11+D11</f>
        <v>3300</v>
      </c>
      <c r="H11">
        <v>3300</v>
      </c>
      <c r="I11">
        <v>800</v>
      </c>
    </row>
    <row r="12" spans="1:12" x14ac:dyDescent="0.25">
      <c r="A12" t="s">
        <v>26</v>
      </c>
      <c r="C12" s="7"/>
      <c r="D12" s="5"/>
      <c r="E12" s="5">
        <v>800</v>
      </c>
      <c r="F12" s="5">
        <f>+F5+F6-F14</f>
        <v>50</v>
      </c>
      <c r="G12" s="5">
        <f>+E12+D12+F12</f>
        <v>850</v>
      </c>
    </row>
    <row r="13" spans="1:12" x14ac:dyDescent="0.25">
      <c r="A13" t="s">
        <v>6</v>
      </c>
      <c r="B13">
        <v>100</v>
      </c>
      <c r="C13" s="5">
        <v>400</v>
      </c>
      <c r="D13" s="5">
        <f t="shared" si="0"/>
        <v>500</v>
      </c>
      <c r="E13" s="5"/>
      <c r="F13" s="5"/>
      <c r="G13" s="5">
        <f>+E13+D13</f>
        <v>500</v>
      </c>
    </row>
    <row r="14" spans="1:12" x14ac:dyDescent="0.25">
      <c r="A14" t="s">
        <v>7</v>
      </c>
      <c r="B14">
        <f>6320-3400</f>
        <v>2920</v>
      </c>
      <c r="C14" s="5">
        <v>2300</v>
      </c>
      <c r="D14" s="5">
        <f t="shared" si="0"/>
        <v>5220</v>
      </c>
      <c r="E14" s="5">
        <f>+B32</f>
        <v>18</v>
      </c>
      <c r="F14" s="5">
        <f>+F6*0.3</f>
        <v>12</v>
      </c>
      <c r="G14" s="5">
        <f>+E14+D14+F14</f>
        <v>5250</v>
      </c>
    </row>
    <row r="15" spans="1:12" ht="15.75" thickBot="1" x14ac:dyDescent="0.3">
      <c r="A15" t="s">
        <v>8</v>
      </c>
      <c r="B15" s="2">
        <f>SUM(B11:B14)</f>
        <v>6320</v>
      </c>
      <c r="C15" s="2">
        <f>SUM(C11:C14)</f>
        <v>4700</v>
      </c>
      <c r="D15" s="2">
        <f>SUM(D11:D14)</f>
        <v>11020</v>
      </c>
      <c r="E15" s="2">
        <f>SUM(E11:E14)</f>
        <v>-1182</v>
      </c>
      <c r="F15" s="2">
        <f>SUM(F11:F14)</f>
        <v>62</v>
      </c>
      <c r="G15" s="2">
        <f>SUM(G11:G14)</f>
        <v>9900</v>
      </c>
    </row>
    <row r="16" spans="1:12" ht="15.75" thickTop="1" x14ac:dyDescent="0.25"/>
    <row r="17" spans="1:7" x14ac:dyDescent="0.25">
      <c r="A17" t="s">
        <v>9</v>
      </c>
      <c r="B17">
        <v>10000</v>
      </c>
      <c r="C17">
        <v>7000</v>
      </c>
      <c r="D17">
        <f t="shared" si="0"/>
        <v>17000</v>
      </c>
      <c r="G17">
        <f t="shared" ref="G17:G18" si="2">+D17-E17</f>
        <v>17000</v>
      </c>
    </row>
    <row r="18" spans="1:7" x14ac:dyDescent="0.25">
      <c r="A18" t="s">
        <v>10</v>
      </c>
      <c r="B18">
        <v>9900</v>
      </c>
      <c r="C18">
        <v>6600</v>
      </c>
      <c r="D18">
        <f t="shared" si="0"/>
        <v>16500</v>
      </c>
      <c r="G18">
        <f t="shared" si="2"/>
        <v>16500</v>
      </c>
    </row>
    <row r="19" spans="1:7" ht="15.75" thickBot="1" x14ac:dyDescent="0.3">
      <c r="A19" t="s">
        <v>11</v>
      </c>
      <c r="B19" s="2">
        <f>+B17-B18</f>
        <v>100</v>
      </c>
      <c r="C19" s="2">
        <f t="shared" ref="C19:G19" si="3">+C17-C18</f>
        <v>400</v>
      </c>
      <c r="D19" s="2">
        <f t="shared" si="3"/>
        <v>500</v>
      </c>
      <c r="G19" s="2">
        <f t="shared" si="3"/>
        <v>500</v>
      </c>
    </row>
    <row r="20" spans="1:7" ht="15.75" thickTop="1" x14ac:dyDescent="0.25"/>
    <row r="23" spans="1:7" x14ac:dyDescent="0.25">
      <c r="A23" s="3" t="s">
        <v>17</v>
      </c>
    </row>
    <row r="24" spans="1:7" x14ac:dyDescent="0.25">
      <c r="B24" s="8">
        <v>0.6</v>
      </c>
      <c r="C24" s="8">
        <v>0.4</v>
      </c>
    </row>
    <row r="25" spans="1:7" x14ac:dyDescent="0.25">
      <c r="A25" t="str">
        <f>+A4</f>
        <v>partecipazione B (60%)</v>
      </c>
      <c r="B25">
        <f>+B4</f>
        <v>1320</v>
      </c>
    </row>
    <row r="26" spans="1:7" x14ac:dyDescent="0.25">
      <c r="A26" t="s">
        <v>24</v>
      </c>
      <c r="B26">
        <f>2000*0.6</f>
        <v>1200</v>
      </c>
    </row>
    <row r="27" spans="1:7" x14ac:dyDescent="0.25">
      <c r="B27">
        <f>+B25-B26</f>
        <v>120</v>
      </c>
    </row>
    <row r="29" spans="1:7" x14ac:dyDescent="0.25">
      <c r="A29" t="s">
        <v>18</v>
      </c>
    </row>
    <row r="31" spans="1:7" x14ac:dyDescent="0.25">
      <c r="A31" t="s">
        <v>20</v>
      </c>
      <c r="B31">
        <f>100*0.6</f>
        <v>60</v>
      </c>
      <c r="C31">
        <f>+B31/B24*C24</f>
        <v>40</v>
      </c>
    </row>
    <row r="32" spans="1:7" x14ac:dyDescent="0.25">
      <c r="A32" t="s">
        <v>21</v>
      </c>
      <c r="B32">
        <f>+B31*0.3</f>
        <v>18</v>
      </c>
      <c r="C32">
        <f>+C31*0.3</f>
        <v>12</v>
      </c>
    </row>
    <row r="33" spans="1:7" x14ac:dyDescent="0.25">
      <c r="B33">
        <f>+B31-B32</f>
        <v>42</v>
      </c>
    </row>
    <row r="35" spans="1:7" x14ac:dyDescent="0.25">
      <c r="A35" t="s">
        <v>22</v>
      </c>
      <c r="B35">
        <f>+B27-B33</f>
        <v>78</v>
      </c>
    </row>
    <row r="44" spans="1:7" x14ac:dyDescent="0.25">
      <c r="A44" s="3"/>
    </row>
    <row r="45" spans="1:7" x14ac:dyDescent="0.25">
      <c r="B45" s="1"/>
      <c r="C45" s="1"/>
      <c r="D45" s="1"/>
      <c r="E45" s="1"/>
      <c r="F45" s="1"/>
      <c r="G45" s="1"/>
    </row>
    <row r="47" spans="1:7" x14ac:dyDescent="0.25">
      <c r="B47" s="3"/>
    </row>
    <row r="48" spans="1:7" x14ac:dyDescent="0.25">
      <c r="B48" s="3"/>
      <c r="C48" s="5"/>
      <c r="D48" s="5"/>
      <c r="E48" s="5"/>
      <c r="F48" s="5"/>
    </row>
    <row r="49" spans="3:6" x14ac:dyDescent="0.25">
      <c r="C49" s="5"/>
      <c r="D49" s="5"/>
      <c r="E49" s="5"/>
      <c r="F49" s="5"/>
    </row>
  </sheetData>
  <pageMargins left="0.70866141732283472" right="0.70866141732283472" top="0.74803149606299213" bottom="0.74803149606299213" header="0.31496062992125984" footer="0.31496062992125984"/>
  <pageSetup paperSize="9" scale="68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81323-315A-4540-AAD1-F3987522168B}">
  <dimension ref="A5:AD51"/>
  <sheetViews>
    <sheetView zoomScale="190" zoomScaleNormal="190" workbookViewId="0">
      <selection activeCell="D11" sqref="D11"/>
    </sheetView>
  </sheetViews>
  <sheetFormatPr defaultRowHeight="15" x14ac:dyDescent="0.25"/>
  <sheetData>
    <row r="5" spans="1:9" x14ac:dyDescent="0.25">
      <c r="B5" t="s">
        <v>27</v>
      </c>
    </row>
    <row r="8" spans="1:9" x14ac:dyDescent="0.25">
      <c r="A8">
        <v>1</v>
      </c>
      <c r="B8" t="s">
        <v>28</v>
      </c>
    </row>
    <row r="10" spans="1:9" x14ac:dyDescent="0.25">
      <c r="A10">
        <v>2</v>
      </c>
      <c r="B10" t="s">
        <v>29</v>
      </c>
    </row>
    <row r="12" spans="1:9" x14ac:dyDescent="0.25">
      <c r="A12">
        <v>3</v>
      </c>
      <c r="B12" t="s">
        <v>35</v>
      </c>
    </row>
    <row r="14" spans="1:9" x14ac:dyDescent="0.25">
      <c r="A14">
        <v>1</v>
      </c>
      <c r="B14" s="14"/>
      <c r="C14" s="15"/>
      <c r="D14" s="15"/>
      <c r="E14" s="15"/>
      <c r="F14" s="15"/>
      <c r="G14" s="15"/>
      <c r="H14" s="15"/>
      <c r="I14" s="16"/>
    </row>
    <row r="15" spans="1:9" ht="15.75" thickBot="1" x14ac:dyDescent="0.3">
      <c r="B15" s="17"/>
      <c r="I15" s="18"/>
    </row>
    <row r="16" spans="1:9" x14ac:dyDescent="0.25">
      <c r="B16" s="17"/>
      <c r="C16" s="10"/>
      <c r="D16" s="11" t="s">
        <v>0</v>
      </c>
      <c r="G16" s="10"/>
      <c r="H16" s="11" t="s">
        <v>1</v>
      </c>
      <c r="I16" s="18"/>
    </row>
    <row r="17" spans="1:10" ht="15.75" thickBot="1" x14ac:dyDescent="0.3">
      <c r="A17">
        <v>100</v>
      </c>
      <c r="B17" s="17"/>
      <c r="C17" s="12"/>
      <c r="D17" s="13"/>
      <c r="E17" s="22">
        <v>110</v>
      </c>
      <c r="G17" s="12"/>
      <c r="H17" s="13"/>
      <c r="I17" s="18"/>
      <c r="J17">
        <v>120</v>
      </c>
    </row>
    <row r="18" spans="1:10" x14ac:dyDescent="0.25">
      <c r="B18" s="17"/>
      <c r="D18">
        <v>10</v>
      </c>
      <c r="H18">
        <v>10</v>
      </c>
      <c r="I18" s="18"/>
    </row>
    <row r="19" spans="1:10" x14ac:dyDescent="0.25">
      <c r="B19" s="19"/>
      <c r="C19" s="20"/>
      <c r="D19" s="20"/>
      <c r="E19" s="20"/>
      <c r="F19" s="20"/>
      <c r="G19" s="20"/>
      <c r="H19" s="20"/>
      <c r="I19" s="21"/>
    </row>
    <row r="20" spans="1:10" x14ac:dyDescent="0.25">
      <c r="F20">
        <v>20</v>
      </c>
    </row>
    <row r="23" spans="1:10" x14ac:dyDescent="0.25">
      <c r="A23">
        <v>2</v>
      </c>
      <c r="B23" s="14"/>
      <c r="C23" s="15"/>
      <c r="D23" s="15"/>
      <c r="E23" s="15"/>
      <c r="F23" s="15"/>
      <c r="G23" s="15"/>
      <c r="H23" s="15"/>
      <c r="I23" s="16"/>
    </row>
    <row r="24" spans="1:10" ht="15.75" thickBot="1" x14ac:dyDescent="0.3">
      <c r="B24" s="17"/>
      <c r="I24" s="18"/>
    </row>
    <row r="25" spans="1:10" x14ac:dyDescent="0.25">
      <c r="B25" s="17"/>
      <c r="C25" s="10"/>
      <c r="D25" s="11" t="s">
        <v>0</v>
      </c>
      <c r="G25" s="10"/>
      <c r="H25" s="11" t="s">
        <v>1</v>
      </c>
      <c r="I25" s="18"/>
    </row>
    <row r="26" spans="1:10" ht="15.75" thickBot="1" x14ac:dyDescent="0.3">
      <c r="A26">
        <v>100</v>
      </c>
      <c r="B26" s="17"/>
      <c r="C26" s="12"/>
      <c r="D26" s="13"/>
      <c r="E26" s="22">
        <v>110</v>
      </c>
      <c r="G26" s="12"/>
      <c r="H26" s="13"/>
      <c r="I26" s="18"/>
      <c r="J26">
        <v>105</v>
      </c>
    </row>
    <row r="27" spans="1:10" x14ac:dyDescent="0.25">
      <c r="B27" s="17"/>
      <c r="D27">
        <v>10</v>
      </c>
      <c r="H27">
        <v>-5</v>
      </c>
      <c r="I27" s="18"/>
    </row>
    <row r="28" spans="1:10" x14ac:dyDescent="0.25">
      <c r="B28" s="19"/>
      <c r="C28" s="20"/>
      <c r="D28" s="20"/>
      <c r="E28" s="20"/>
      <c r="F28" s="20"/>
      <c r="G28" s="20"/>
      <c r="H28" s="20"/>
      <c r="I28" s="21"/>
    </row>
    <row r="29" spans="1:10" x14ac:dyDescent="0.25">
      <c r="F29">
        <v>5</v>
      </c>
    </row>
    <row r="33" spans="1:30" x14ac:dyDescent="0.25">
      <c r="A33">
        <v>3</v>
      </c>
      <c r="B33" s="14"/>
      <c r="C33" s="15"/>
      <c r="D33" s="15"/>
      <c r="E33" s="15"/>
      <c r="F33" s="15"/>
      <c r="G33" s="15"/>
      <c r="H33" s="15"/>
      <c r="I33" s="16"/>
      <c r="K33" t="s">
        <v>32</v>
      </c>
      <c r="L33" s="14"/>
      <c r="M33" s="15"/>
      <c r="N33" s="15"/>
      <c r="O33" s="15"/>
      <c r="P33" s="15"/>
      <c r="Q33" s="15"/>
      <c r="R33" s="15"/>
      <c r="S33" s="16"/>
      <c r="U33" t="s">
        <v>34</v>
      </c>
      <c r="V33" s="14"/>
      <c r="W33" s="15"/>
      <c r="X33" s="15"/>
      <c r="Y33" s="15"/>
      <c r="Z33" s="15"/>
      <c r="AA33" s="15"/>
      <c r="AB33" s="15"/>
      <c r="AC33" s="16"/>
    </row>
    <row r="34" spans="1:30" ht="15.75" thickBot="1" x14ac:dyDescent="0.3">
      <c r="B34" s="17"/>
      <c r="I34" s="18"/>
      <c r="L34" s="17"/>
      <c r="S34" s="18"/>
      <c r="V34" s="17"/>
      <c r="AC34" s="18"/>
    </row>
    <row r="35" spans="1:30" x14ac:dyDescent="0.25">
      <c r="B35" s="17"/>
      <c r="C35" s="10"/>
      <c r="D35" s="11" t="s">
        <v>0</v>
      </c>
      <c r="G35" s="10"/>
      <c r="H35" s="11" t="s">
        <v>1</v>
      </c>
      <c r="I35" s="23" t="s">
        <v>30</v>
      </c>
      <c r="L35" s="17"/>
      <c r="M35" s="10"/>
      <c r="N35" s="11" t="s">
        <v>0</v>
      </c>
      <c r="P35" s="23" t="s">
        <v>30</v>
      </c>
      <c r="Q35" s="10"/>
      <c r="R35" s="11" t="s">
        <v>1</v>
      </c>
      <c r="S35" s="23" t="s">
        <v>30</v>
      </c>
      <c r="V35" s="17"/>
      <c r="W35" s="10"/>
      <c r="X35" s="11" t="s">
        <v>0</v>
      </c>
      <c r="Z35" s="23" t="s">
        <v>30</v>
      </c>
      <c r="AA35" s="10"/>
      <c r="AB35" s="11" t="s">
        <v>1</v>
      </c>
      <c r="AC35" s="23"/>
    </row>
    <row r="36" spans="1:30" ht="15.75" thickBot="1" x14ac:dyDescent="0.3">
      <c r="A36">
        <v>100</v>
      </c>
      <c r="B36" s="17"/>
      <c r="C36" s="12"/>
      <c r="D36" s="13"/>
      <c r="E36" s="22">
        <v>110</v>
      </c>
      <c r="G36" s="12"/>
      <c r="H36" s="13"/>
      <c r="I36" s="18">
        <v>110</v>
      </c>
      <c r="L36" s="17"/>
      <c r="M36" s="12"/>
      <c r="N36" s="13"/>
      <c r="O36" s="22"/>
      <c r="P36">
        <v>110</v>
      </c>
      <c r="Q36" s="12"/>
      <c r="R36" s="13"/>
      <c r="S36" s="18">
        <v>110</v>
      </c>
      <c r="V36" s="17"/>
      <c r="W36" s="12"/>
      <c r="X36" s="13"/>
      <c r="Y36" s="22"/>
      <c r="Z36">
        <v>110</v>
      </c>
      <c r="AA36" s="12"/>
      <c r="AB36" s="13"/>
      <c r="AC36" s="18"/>
      <c r="AD36">
        <v>115</v>
      </c>
    </row>
    <row r="37" spans="1:30" x14ac:dyDescent="0.25">
      <c r="B37" s="17"/>
      <c r="D37">
        <v>10</v>
      </c>
      <c r="H37">
        <v>0</v>
      </c>
      <c r="I37" s="18"/>
      <c r="L37" s="17"/>
      <c r="S37" s="18"/>
      <c r="V37" s="17"/>
      <c r="AB37">
        <v>5</v>
      </c>
      <c r="AC37" s="18"/>
    </row>
    <row r="38" spans="1:30" x14ac:dyDescent="0.25">
      <c r="B38" s="19"/>
      <c r="C38" s="20"/>
      <c r="D38" s="20"/>
      <c r="E38" s="20"/>
      <c r="F38" s="20"/>
      <c r="G38" s="20"/>
      <c r="H38" s="20"/>
      <c r="I38" s="21"/>
      <c r="L38" s="19"/>
      <c r="M38" s="20"/>
      <c r="N38" s="20"/>
      <c r="O38" s="20"/>
      <c r="P38" s="20"/>
      <c r="Q38" s="20"/>
      <c r="R38" s="20"/>
      <c r="S38" s="21"/>
      <c r="V38" s="19"/>
      <c r="W38" s="20"/>
      <c r="X38" s="20"/>
      <c r="Y38" s="20"/>
      <c r="Z38" s="20"/>
      <c r="AA38" s="20"/>
      <c r="AB38" s="20"/>
      <c r="AC38" s="21"/>
    </row>
    <row r="40" spans="1:30" x14ac:dyDescent="0.25">
      <c r="E40" t="s">
        <v>31</v>
      </c>
      <c r="F40">
        <v>-10</v>
      </c>
      <c r="O40" t="s">
        <v>31</v>
      </c>
      <c r="Y40" t="s">
        <v>31</v>
      </c>
      <c r="AA40">
        <v>10</v>
      </c>
    </row>
    <row r="41" spans="1:30" x14ac:dyDescent="0.25">
      <c r="O41" t="s">
        <v>33</v>
      </c>
      <c r="Q41">
        <v>-10</v>
      </c>
      <c r="Y41" t="s">
        <v>33</v>
      </c>
      <c r="AA41">
        <v>-10</v>
      </c>
    </row>
    <row r="44" spans="1:30" x14ac:dyDescent="0.25">
      <c r="A44">
        <v>4</v>
      </c>
      <c r="B44" s="14"/>
      <c r="C44" s="15"/>
      <c r="D44" s="15"/>
      <c r="E44" s="15"/>
      <c r="F44" s="15"/>
      <c r="G44" s="15"/>
      <c r="H44" s="15"/>
      <c r="I44" s="16"/>
    </row>
    <row r="45" spans="1:30" ht="15.75" thickBot="1" x14ac:dyDescent="0.3">
      <c r="B45" s="17"/>
      <c r="I45" s="18"/>
    </row>
    <row r="46" spans="1:30" x14ac:dyDescent="0.25">
      <c r="B46" s="17"/>
      <c r="C46" s="10"/>
      <c r="D46" s="11" t="s">
        <v>0</v>
      </c>
      <c r="G46" s="10"/>
      <c r="H46" s="11" t="s">
        <v>1</v>
      </c>
      <c r="I46" s="23" t="s">
        <v>30</v>
      </c>
    </row>
    <row r="47" spans="1:30" ht="15.75" thickBot="1" x14ac:dyDescent="0.3">
      <c r="A47">
        <v>100</v>
      </c>
      <c r="B47" s="17"/>
      <c r="C47" s="12"/>
      <c r="D47" s="13"/>
      <c r="E47" s="22">
        <v>110</v>
      </c>
      <c r="G47" s="12"/>
      <c r="H47" s="13"/>
      <c r="I47" s="18">
        <v>108</v>
      </c>
    </row>
    <row r="48" spans="1:30" x14ac:dyDescent="0.25">
      <c r="B48" s="17"/>
      <c r="D48">
        <v>10</v>
      </c>
      <c r="H48">
        <v>-2</v>
      </c>
      <c r="I48" s="18"/>
    </row>
    <row r="49" spans="2:9" x14ac:dyDescent="0.25">
      <c r="B49" s="19"/>
      <c r="C49" s="20"/>
      <c r="D49" s="20"/>
      <c r="E49" s="20"/>
      <c r="F49" s="20"/>
      <c r="G49" s="20"/>
      <c r="H49" s="20"/>
      <c r="I49" s="21"/>
    </row>
    <row r="51" spans="2:9" x14ac:dyDescent="0.25">
      <c r="E51" t="s">
        <v>31</v>
      </c>
      <c r="F51">
        <v>-8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diff +</vt:lpstr>
      <vt:lpstr>diff - buon aff</vt:lpstr>
      <vt:lpstr>diff - fondo</vt:lpstr>
      <vt:lpstr>diff - ias</vt:lpstr>
      <vt:lpstr>minor</vt:lpstr>
      <vt:lpstr>Foglio2</vt:lpstr>
      <vt:lpstr>'diff - fondo'!Area_stampa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Gaudenzio Albertinazzi</dc:creator>
  <cp:lastModifiedBy>Giorgio</cp:lastModifiedBy>
  <cp:lastPrinted>2023-11-08T17:27:01Z</cp:lastPrinted>
  <dcterms:created xsi:type="dcterms:W3CDTF">2019-10-29T08:54:52Z</dcterms:created>
  <dcterms:modified xsi:type="dcterms:W3CDTF">2023-11-08T17:27:07Z</dcterms:modified>
</cp:coreProperties>
</file>