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UNIVERSI\Ragioneria\"/>
    </mc:Choice>
  </mc:AlternateContent>
  <bookViews>
    <workbookView xWindow="0" yWindow="0" windowWidth="15360" windowHeight="7755"/>
  </bookViews>
  <sheets>
    <sheet name="capacità ammortamento" sheetId="1" r:id="rId1"/>
    <sheet name="valore attuale dei flussi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1" l="1"/>
  <c r="E65" i="1"/>
  <c r="D65" i="1"/>
  <c r="F66" i="1"/>
  <c r="D66" i="1"/>
  <c r="E66" i="1"/>
  <c r="F60" i="1"/>
  <c r="E60" i="1"/>
  <c r="F63" i="2"/>
  <c r="E63" i="2"/>
  <c r="D63" i="2"/>
  <c r="F57" i="2"/>
  <c r="E57" i="2"/>
  <c r="G66" i="1" l="1"/>
  <c r="D53" i="1"/>
  <c r="C51" i="2"/>
  <c r="B51" i="2"/>
  <c r="B52" i="2" s="1"/>
  <c r="B53" i="2" s="1"/>
  <c r="C49" i="2"/>
  <c r="D49" i="2" s="1"/>
  <c r="E49" i="2" s="1"/>
  <c r="F49" i="2" s="1"/>
  <c r="B38" i="2"/>
  <c r="B39" i="2" s="1"/>
  <c r="C37" i="2"/>
  <c r="C36" i="2"/>
  <c r="D36" i="2" s="1"/>
  <c r="E36" i="2" s="1"/>
  <c r="F36" i="2" s="1"/>
  <c r="F29" i="2"/>
  <c r="F30" i="2" s="1"/>
  <c r="E29" i="2"/>
  <c r="E30" i="2" s="1"/>
  <c r="D29" i="2"/>
  <c r="D30" i="2" s="1"/>
  <c r="E24" i="2"/>
  <c r="F24" i="2" s="1"/>
  <c r="B11" i="2"/>
  <c r="B12" i="2" s="1"/>
  <c r="C10" i="2"/>
  <c r="C9" i="2"/>
  <c r="D9" i="2" s="1"/>
  <c r="E9" i="2" s="1"/>
  <c r="F9" i="2" s="1"/>
  <c r="C5" i="2"/>
  <c r="C52" i="1"/>
  <c r="B53" i="1"/>
  <c r="C53" i="1" s="1"/>
  <c r="D52" i="1"/>
  <c r="D51" i="1"/>
  <c r="E51" i="1" s="1"/>
  <c r="F51" i="1" s="1"/>
  <c r="C51" i="1"/>
  <c r="D42" i="1"/>
  <c r="E42" i="1" s="1"/>
  <c r="F42" i="1" s="1"/>
  <c r="B40" i="1"/>
  <c r="B41" i="1" s="1"/>
  <c r="B44" i="1" s="1"/>
  <c r="C39" i="1"/>
  <c r="D39" i="1" s="1"/>
  <c r="C38" i="1"/>
  <c r="D38" i="1" s="1"/>
  <c r="E38" i="1" s="1"/>
  <c r="F38" i="1" s="1"/>
  <c r="G30" i="2" l="1"/>
  <c r="E32" i="2" s="1"/>
  <c r="E53" i="1"/>
  <c r="F53" i="1" s="1"/>
  <c r="G29" i="2"/>
  <c r="B13" i="2"/>
  <c r="B42" i="2"/>
  <c r="D10" i="2"/>
  <c r="C11" i="2"/>
  <c r="D11" i="2" s="1"/>
  <c r="E11" i="2" s="1"/>
  <c r="F11" i="2" s="1"/>
  <c r="D37" i="2"/>
  <c r="C38" i="2"/>
  <c r="D38" i="2" s="1"/>
  <c r="E38" i="2" s="1"/>
  <c r="F38" i="2" s="1"/>
  <c r="C52" i="2"/>
  <c r="B54" i="1"/>
  <c r="B55" i="1" s="1"/>
  <c r="D43" i="1"/>
  <c r="E43" i="1" s="1"/>
  <c r="E52" i="1"/>
  <c r="F43" i="1"/>
  <c r="C40" i="1"/>
  <c r="D40" i="1" s="1"/>
  <c r="E40" i="1" s="1"/>
  <c r="F40" i="1" s="1"/>
  <c r="E39" i="1"/>
  <c r="C41" i="1"/>
  <c r="C44" i="1" s="1"/>
  <c r="F29" i="1"/>
  <c r="F31" i="1" s="1"/>
  <c r="E29" i="1"/>
  <c r="E31" i="1" s="1"/>
  <c r="D29" i="1"/>
  <c r="D31" i="1" s="1"/>
  <c r="G31" i="1" s="1"/>
  <c r="E24" i="1"/>
  <c r="F24" i="1" s="1"/>
  <c r="B11" i="1"/>
  <c r="B12" i="1" s="1"/>
  <c r="C10" i="1"/>
  <c r="D10" i="1" s="1"/>
  <c r="C9" i="1"/>
  <c r="D9" i="1" s="1"/>
  <c r="E9" i="1" s="1"/>
  <c r="F9" i="1" s="1"/>
  <c r="C5" i="1"/>
  <c r="C39" i="2" l="1"/>
  <c r="C12" i="2"/>
  <c r="E37" i="2"/>
  <c r="E10" i="2"/>
  <c r="C54" i="1"/>
  <c r="C55" i="1" s="1"/>
  <c r="F52" i="1"/>
  <c r="D54" i="1"/>
  <c r="D55" i="1" s="1"/>
  <c r="G29" i="1"/>
  <c r="E34" i="1" s="1"/>
  <c r="B13" i="1"/>
  <c r="E10" i="1"/>
  <c r="C11" i="1"/>
  <c r="D11" i="1" s="1"/>
  <c r="E11" i="1" s="1"/>
  <c r="F11" i="1" s="1"/>
  <c r="D41" i="1"/>
  <c r="D44" i="1" s="1"/>
  <c r="F39" i="1"/>
  <c r="F10" i="2" l="1"/>
  <c r="F37" i="2"/>
  <c r="D12" i="2"/>
  <c r="C13" i="2"/>
  <c r="C32" i="2" s="1"/>
  <c r="G32" i="2" s="1"/>
  <c r="D39" i="2"/>
  <c r="E54" i="1"/>
  <c r="E55" i="1" s="1"/>
  <c r="C12" i="1"/>
  <c r="D12" i="1" s="1"/>
  <c r="E12" i="1" s="1"/>
  <c r="F12" i="1" s="1"/>
  <c r="F10" i="1"/>
  <c r="E13" i="1"/>
  <c r="E41" i="1"/>
  <c r="E44" i="1" s="1"/>
  <c r="C50" i="2" l="1"/>
  <c r="C40" i="2"/>
  <c r="C41" i="2" s="1"/>
  <c r="E39" i="2"/>
  <c r="E12" i="2"/>
  <c r="D13" i="2"/>
  <c r="C13" i="1"/>
  <c r="C34" i="1" s="1"/>
  <c r="G34" i="1" s="1"/>
  <c r="F54" i="1"/>
  <c r="F55" i="1" s="1"/>
  <c r="D13" i="1"/>
  <c r="F13" i="1"/>
  <c r="F41" i="1"/>
  <c r="F44" i="1" s="1"/>
  <c r="D40" i="2" l="1"/>
  <c r="C42" i="2"/>
  <c r="D50" i="2"/>
  <c r="C53" i="2"/>
  <c r="D51" i="2" s="1"/>
  <c r="F12" i="2"/>
  <c r="F13" i="2" s="1"/>
  <c r="E13" i="2"/>
  <c r="F39" i="2"/>
  <c r="D62" i="2" l="1"/>
  <c r="E51" i="2"/>
  <c r="D52" i="2"/>
  <c r="E52" i="2" s="1"/>
  <c r="E50" i="2"/>
  <c r="D41" i="2"/>
  <c r="E40" i="2"/>
  <c r="F40" i="2" s="1"/>
  <c r="E41" i="2" l="1"/>
  <c r="D42" i="2"/>
  <c r="F50" i="2"/>
  <c r="E53" i="2"/>
  <c r="D53" i="2"/>
  <c r="F51" i="2"/>
  <c r="F62" i="2" s="1"/>
  <c r="E62" i="2"/>
  <c r="G63" i="2" s="1"/>
  <c r="F52" i="2" l="1"/>
  <c r="F53" i="2" s="1"/>
  <c r="F41" i="2"/>
  <c r="F42" i="2" s="1"/>
  <c r="E42" i="2"/>
</calcChain>
</file>

<file path=xl/sharedStrings.xml><?xml version="1.0" encoding="utf-8"?>
<sst xmlns="http://schemas.openxmlformats.org/spreadsheetml/2006/main" count="97" uniqueCount="36">
  <si>
    <t>Costo di acquisto</t>
  </si>
  <si>
    <t>vita utile</t>
  </si>
  <si>
    <t>quota amortamento</t>
  </si>
  <si>
    <t>Piano di ammortamento iniziale</t>
  </si>
  <si>
    <t>costo</t>
  </si>
  <si>
    <t>anno</t>
  </si>
  <si>
    <t>valore netto</t>
  </si>
  <si>
    <t>Dati</t>
  </si>
  <si>
    <t>Siamo al termine dell'esercizio 2 e vi sono dei segnali di obsolescenza</t>
  </si>
  <si>
    <t>Valore netto di realizzo (fair value): vendita sul mercato</t>
  </si>
  <si>
    <t>Conti economici previsionali</t>
  </si>
  <si>
    <t>anni</t>
  </si>
  <si>
    <t>ricavi</t>
  </si>
  <si>
    <t>costi diretti</t>
  </si>
  <si>
    <t>altri ammort.</t>
  </si>
  <si>
    <t>altri costi</t>
  </si>
  <si>
    <t>capacità di ammortamento</t>
  </si>
  <si>
    <t>Svautazione da fare:</t>
  </si>
  <si>
    <t>meno</t>
  </si>
  <si>
    <t>pari a</t>
  </si>
  <si>
    <t>Piano di ammortamento modificato con la valutazione</t>
  </si>
  <si>
    <t>quota amm</t>
  </si>
  <si>
    <t>fondo amm</t>
  </si>
  <si>
    <t>fondo sval</t>
  </si>
  <si>
    <t>svalut/ripristino</t>
  </si>
  <si>
    <t>in rosso i valori patrimonili</t>
  </si>
  <si>
    <t>in verde i valori reddituali</t>
  </si>
  <si>
    <t>oppure</t>
  </si>
  <si>
    <t>ammortamenti</t>
  </si>
  <si>
    <t>utile o perdita</t>
  </si>
  <si>
    <t>fussi di cassa</t>
  </si>
  <si>
    <t>flussi di cassa attualizzati</t>
  </si>
  <si>
    <t>- variazione circolante e capex</t>
  </si>
  <si>
    <t>Bilanci degli esercizi futuri</t>
  </si>
  <si>
    <t>Valore d'uso (calcolato come valore attale netto dei flussi di cassa):</t>
  </si>
  <si>
    <t>Valore d'uso (calcolato come capacità di ammortamento):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</si>
</sst>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Border="1"/>
    <xf numFmtId="0" fontId="0" fillId="0" borderId="0" xfId="0" applyFill="1" applyBorder="1"/>
    <xf numFmtId="0" fontId="0" fillId="0" borderId="0" xfId="0" quotePrefix="1"/>
    <xf numFmtId="9" fontId="0" fillId="0" borderId="0" xfId="0" applyNumberFormat="1"/>
    <xf numFmtId="1" fontId="0" fillId="0" borderId="0" xfId="0" applyNumberFormat="1" applyBorder="1"/>
    <xf numFmtId="1" fontId="2" fillId="0" borderId="0" xfId="0" applyNumberFormat="1" applyFont="1"/>
    <xf numFmtId="1" fontId="0" fillId="0" borderId="0" xfId="0" applyNumberFormat="1"/>
    <xf numFmtId="1" fontId="5" fillId="0" borderId="0" xfId="0" applyNumberFormat="1" applyFont="1"/>
    <xf numFmtId="1" fontId="1" fillId="0" borderId="0" xfId="0" applyNumberFormat="1" applyFont="1"/>
    <xf numFmtId="1" fontId="4" fillId="0" borderId="0" xfId="0" applyNumberFormat="1" applyFont="1"/>
    <xf numFmtId="1" fontId="0" fillId="0" borderId="0" xfId="0" applyNumberFormat="1" applyFill="1" applyBorder="1"/>
    <xf numFmtId="1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6"/>
  <sheetViews>
    <sheetView tabSelected="1" topLeftCell="A25" zoomScale="140" zoomScaleNormal="140" workbookViewId="0">
      <selection activeCell="H22" sqref="H22"/>
    </sheetView>
  </sheetViews>
  <sheetFormatPr defaultRowHeight="15" x14ac:dyDescent="0.25"/>
  <cols>
    <col min="1" max="1" width="14.7109375" customWidth="1"/>
  </cols>
  <sheetData>
    <row r="2" spans="1:6" x14ac:dyDescent="0.25">
      <c r="A2" s="2" t="s">
        <v>7</v>
      </c>
    </row>
    <row r="3" spans="1:6" x14ac:dyDescent="0.25">
      <c r="A3" t="s">
        <v>0</v>
      </c>
      <c r="C3">
        <v>1000</v>
      </c>
    </row>
    <row r="4" spans="1:6" x14ac:dyDescent="0.25">
      <c r="A4" t="s">
        <v>1</v>
      </c>
      <c r="C4">
        <v>5</v>
      </c>
    </row>
    <row r="5" spans="1:6" x14ac:dyDescent="0.25">
      <c r="A5" t="s">
        <v>2</v>
      </c>
      <c r="C5">
        <f>+C3/C4</f>
        <v>200</v>
      </c>
    </row>
    <row r="8" spans="1:6" x14ac:dyDescent="0.25">
      <c r="A8" s="2" t="s">
        <v>3</v>
      </c>
    </row>
    <row r="9" spans="1:6" x14ac:dyDescent="0.25">
      <c r="A9" t="s">
        <v>5</v>
      </c>
      <c r="B9">
        <v>1</v>
      </c>
      <c r="C9">
        <f>+B9+1</f>
        <v>2</v>
      </c>
      <c r="D9">
        <f t="shared" ref="D9:F9" si="0">+C9+1</f>
        <v>3</v>
      </c>
      <c r="E9">
        <f t="shared" si="0"/>
        <v>4</v>
      </c>
      <c r="F9">
        <f t="shared" si="0"/>
        <v>5</v>
      </c>
    </row>
    <row r="10" spans="1:6" x14ac:dyDescent="0.25">
      <c r="A10" t="s">
        <v>4</v>
      </c>
      <c r="B10">
        <v>1000</v>
      </c>
      <c r="C10">
        <f>+B10</f>
        <v>1000</v>
      </c>
      <c r="D10">
        <f t="shared" ref="D10:F10" si="1">+C10</f>
        <v>1000</v>
      </c>
      <c r="E10">
        <f t="shared" si="1"/>
        <v>1000</v>
      </c>
      <c r="F10">
        <f t="shared" si="1"/>
        <v>1000</v>
      </c>
    </row>
    <row r="11" spans="1:6" x14ac:dyDescent="0.25">
      <c r="A11" t="s">
        <v>21</v>
      </c>
      <c r="B11">
        <f>+B10/5</f>
        <v>200</v>
      </c>
      <c r="C11">
        <f>+B11</f>
        <v>200</v>
      </c>
      <c r="D11">
        <f t="shared" ref="D11:F11" si="2">+C11</f>
        <v>200</v>
      </c>
      <c r="E11">
        <f t="shared" si="2"/>
        <v>200</v>
      </c>
      <c r="F11">
        <f t="shared" si="2"/>
        <v>200</v>
      </c>
    </row>
    <row r="12" spans="1:6" x14ac:dyDescent="0.25">
      <c r="A12" t="s">
        <v>22</v>
      </c>
      <c r="B12">
        <f>+B11</f>
        <v>200</v>
      </c>
      <c r="C12">
        <f>+B12+C11</f>
        <v>400</v>
      </c>
      <c r="D12">
        <f t="shared" ref="D12:F12" si="3">+C12+D11</f>
        <v>600</v>
      </c>
      <c r="E12">
        <f t="shared" si="3"/>
        <v>800</v>
      </c>
      <c r="F12">
        <f t="shared" si="3"/>
        <v>1000</v>
      </c>
    </row>
    <row r="13" spans="1:6" x14ac:dyDescent="0.25">
      <c r="A13" t="s">
        <v>6</v>
      </c>
      <c r="B13">
        <f>+B10-B12</f>
        <v>800</v>
      </c>
      <c r="C13" s="3">
        <f t="shared" ref="C13:F13" si="4">+C10-C12</f>
        <v>600</v>
      </c>
      <c r="D13">
        <f t="shared" si="4"/>
        <v>400</v>
      </c>
      <c r="E13">
        <f t="shared" si="4"/>
        <v>200</v>
      </c>
      <c r="F13">
        <f t="shared" si="4"/>
        <v>0</v>
      </c>
    </row>
    <row r="16" spans="1:6" x14ac:dyDescent="0.25">
      <c r="A16" t="s">
        <v>8</v>
      </c>
    </row>
    <row r="18" spans="1:7" x14ac:dyDescent="0.25">
      <c r="A18" s="2" t="s">
        <v>9</v>
      </c>
      <c r="F18" s="3">
        <v>300</v>
      </c>
    </row>
    <row r="20" spans="1:7" x14ac:dyDescent="0.25">
      <c r="A20" s="2" t="s">
        <v>35</v>
      </c>
    </row>
    <row r="22" spans="1:7" x14ac:dyDescent="0.25">
      <c r="A22" t="s">
        <v>10</v>
      </c>
    </row>
    <row r="24" spans="1:7" x14ac:dyDescent="0.25">
      <c r="A24" t="s">
        <v>11</v>
      </c>
      <c r="D24">
        <v>3</v>
      </c>
      <c r="E24">
        <f>+D24+1</f>
        <v>4</v>
      </c>
      <c r="F24">
        <f>+E24+1</f>
        <v>5</v>
      </c>
    </row>
    <row r="25" spans="1:7" x14ac:dyDescent="0.25">
      <c r="A25" t="s">
        <v>12</v>
      </c>
      <c r="D25">
        <v>8600</v>
      </c>
      <c r="E25">
        <v>9150</v>
      </c>
      <c r="F25">
        <v>9700</v>
      </c>
    </row>
    <row r="26" spans="1:7" x14ac:dyDescent="0.25">
      <c r="A26" t="s">
        <v>13</v>
      </c>
      <c r="D26">
        <v>-6000</v>
      </c>
      <c r="E26">
        <v>-6500</v>
      </c>
      <c r="F26">
        <v>-7000</v>
      </c>
    </row>
    <row r="27" spans="1:7" x14ac:dyDescent="0.25">
      <c r="A27" t="s">
        <v>15</v>
      </c>
      <c r="D27">
        <v>-2000</v>
      </c>
      <c r="E27">
        <v>-2000</v>
      </c>
      <c r="F27">
        <v>-2000</v>
      </c>
    </row>
    <row r="28" spans="1:7" x14ac:dyDescent="0.25">
      <c r="A28" t="s">
        <v>14</v>
      </c>
      <c r="D28">
        <v>-500</v>
      </c>
      <c r="E28">
        <v>-500</v>
      </c>
      <c r="F28">
        <v>-500</v>
      </c>
    </row>
    <row r="29" spans="1:7" x14ac:dyDescent="0.25">
      <c r="A29" t="s">
        <v>16</v>
      </c>
      <c r="D29" s="4">
        <f>SUM(D25:D28)</f>
        <v>100</v>
      </c>
      <c r="E29" s="4">
        <f>SUM(E25:E28)</f>
        <v>150</v>
      </c>
      <c r="F29" s="4">
        <f>SUM(F25:F28)</f>
        <v>200</v>
      </c>
      <c r="G29" s="3">
        <f>SUM(D29:F29)</f>
        <v>450</v>
      </c>
    </row>
    <row r="30" spans="1:7" x14ac:dyDescent="0.25">
      <c r="A30" t="s">
        <v>28</v>
      </c>
      <c r="D30" s="10">
        <v>-200</v>
      </c>
      <c r="E30" s="10">
        <v>-200</v>
      </c>
      <c r="F30" s="10">
        <v>-200</v>
      </c>
      <c r="G30" s="3"/>
    </row>
    <row r="31" spans="1:7" x14ac:dyDescent="0.25">
      <c r="A31" t="s">
        <v>29</v>
      </c>
      <c r="D31" s="4">
        <f>+D29+D30</f>
        <v>-100</v>
      </c>
      <c r="E31" s="4">
        <f t="shared" ref="E31:F31" si="5">+E29+E30</f>
        <v>-50</v>
      </c>
      <c r="F31" s="4">
        <f t="shared" si="5"/>
        <v>0</v>
      </c>
      <c r="G31" s="3">
        <f>SUM(D31:F31)</f>
        <v>-150</v>
      </c>
    </row>
    <row r="32" spans="1:7" x14ac:dyDescent="0.25">
      <c r="D32" s="9"/>
      <c r="E32" s="9"/>
      <c r="F32" s="9"/>
      <c r="G32" s="3"/>
    </row>
    <row r="34" spans="1:7" x14ac:dyDescent="0.25">
      <c r="A34" t="s">
        <v>17</v>
      </c>
      <c r="C34">
        <f>+C13</f>
        <v>600</v>
      </c>
      <c r="D34" s="5" t="s">
        <v>18</v>
      </c>
      <c r="E34">
        <f>+G29</f>
        <v>450</v>
      </c>
      <c r="F34" s="5" t="s">
        <v>19</v>
      </c>
      <c r="G34">
        <f>+C34-E34</f>
        <v>150</v>
      </c>
    </row>
    <row r="37" spans="1:7" x14ac:dyDescent="0.25">
      <c r="A37" s="2" t="s">
        <v>20</v>
      </c>
    </row>
    <row r="38" spans="1:7" x14ac:dyDescent="0.25">
      <c r="A38" t="s">
        <v>5</v>
      </c>
      <c r="B38">
        <v>1</v>
      </c>
      <c r="C38">
        <f>+B38+1</f>
        <v>2</v>
      </c>
      <c r="D38">
        <f t="shared" ref="D38" si="6">+C38+1</f>
        <v>3</v>
      </c>
      <c r="E38">
        <f t="shared" ref="E38" si="7">+D38+1</f>
        <v>4</v>
      </c>
      <c r="F38">
        <f t="shared" ref="F38" si="8">+E38+1</f>
        <v>5</v>
      </c>
    </row>
    <row r="39" spans="1:7" s="1" customFormat="1" x14ac:dyDescent="0.25">
      <c r="A39" s="1" t="s">
        <v>4</v>
      </c>
      <c r="B39" s="1">
        <v>1000</v>
      </c>
      <c r="C39" s="1">
        <f>+B39</f>
        <v>1000</v>
      </c>
      <c r="D39" s="1">
        <f t="shared" ref="D39:D40" si="9">+C39</f>
        <v>1000</v>
      </c>
      <c r="E39" s="1">
        <f t="shared" ref="E39:E40" si="10">+D39</f>
        <v>1000</v>
      </c>
      <c r="F39" s="1">
        <f t="shared" ref="F39:F40" si="11">+E39</f>
        <v>1000</v>
      </c>
    </row>
    <row r="40" spans="1:7" s="7" customFormat="1" x14ac:dyDescent="0.25">
      <c r="A40" s="7" t="s">
        <v>21</v>
      </c>
      <c r="B40" s="7">
        <f>+B39/5</f>
        <v>200</v>
      </c>
      <c r="C40" s="7">
        <f>+B40</f>
        <v>200</v>
      </c>
      <c r="D40" s="7">
        <f t="shared" si="9"/>
        <v>200</v>
      </c>
      <c r="E40" s="7">
        <f t="shared" si="10"/>
        <v>200</v>
      </c>
      <c r="F40" s="7">
        <f t="shared" si="11"/>
        <v>200</v>
      </c>
    </row>
    <row r="41" spans="1:7" s="1" customFormat="1" x14ac:dyDescent="0.25">
      <c r="A41" s="1" t="s">
        <v>22</v>
      </c>
      <c r="B41" s="1">
        <f>+B40</f>
        <v>200</v>
      </c>
      <c r="C41" s="1">
        <f>+B41+C40</f>
        <v>400</v>
      </c>
      <c r="D41" s="1">
        <f t="shared" ref="D41" si="12">+C41+D40</f>
        <v>600</v>
      </c>
      <c r="E41" s="1">
        <f t="shared" ref="E41" si="13">+D41+E40</f>
        <v>800</v>
      </c>
      <c r="F41" s="1">
        <f t="shared" ref="F41" si="14">+E41+F40</f>
        <v>1000</v>
      </c>
    </row>
    <row r="42" spans="1:7" s="7" customFormat="1" x14ac:dyDescent="0.25">
      <c r="A42" s="7" t="s">
        <v>24</v>
      </c>
      <c r="C42" s="7">
        <v>150</v>
      </c>
      <c r="D42" s="7">
        <f>-C43/3</f>
        <v>-50</v>
      </c>
      <c r="E42" s="7">
        <f>+D42</f>
        <v>-50</v>
      </c>
      <c r="F42" s="7">
        <f>+E42</f>
        <v>-50</v>
      </c>
    </row>
    <row r="43" spans="1:7" s="1" customFormat="1" x14ac:dyDescent="0.25">
      <c r="A43" s="1" t="s">
        <v>23</v>
      </c>
      <c r="C43" s="1">
        <v>150</v>
      </c>
      <c r="D43" s="1">
        <f>+C43+D42</f>
        <v>100</v>
      </c>
      <c r="E43" s="1">
        <f>+D43+E42</f>
        <v>50</v>
      </c>
      <c r="F43" s="1">
        <f>+E43+F42</f>
        <v>0</v>
      </c>
    </row>
    <row r="44" spans="1:7" s="1" customFormat="1" x14ac:dyDescent="0.25">
      <c r="A44" s="1" t="s">
        <v>6</v>
      </c>
      <c r="B44" s="1">
        <f>+B39-B41</f>
        <v>800</v>
      </c>
      <c r="C44" s="6">
        <f>+C39-C41-C43</f>
        <v>450</v>
      </c>
      <c r="D44" s="6">
        <f t="shared" ref="D44:F44" si="15">+D39-D41-D43</f>
        <v>300</v>
      </c>
      <c r="E44" s="6">
        <f t="shared" si="15"/>
        <v>150</v>
      </c>
      <c r="F44" s="6">
        <f t="shared" si="15"/>
        <v>0</v>
      </c>
    </row>
    <row r="46" spans="1:7" x14ac:dyDescent="0.25">
      <c r="A46" s="1" t="s">
        <v>25</v>
      </c>
    </row>
    <row r="47" spans="1:7" x14ac:dyDescent="0.25">
      <c r="A47" s="7" t="s">
        <v>26</v>
      </c>
    </row>
    <row r="49" spans="1:6" x14ac:dyDescent="0.25">
      <c r="A49" s="8" t="s">
        <v>27</v>
      </c>
    </row>
    <row r="51" spans="1:6" x14ac:dyDescent="0.25">
      <c r="A51" t="s">
        <v>5</v>
      </c>
      <c r="B51">
        <v>1</v>
      </c>
      <c r="C51">
        <f>+B51+1</f>
        <v>2</v>
      </c>
      <c r="D51">
        <f t="shared" ref="D51" si="16">+C51+1</f>
        <v>3</v>
      </c>
      <c r="E51">
        <f t="shared" ref="E51" si="17">+D51+1</f>
        <v>4</v>
      </c>
      <c r="F51">
        <f t="shared" ref="F51" si="18">+E51+1</f>
        <v>5</v>
      </c>
    </row>
    <row r="52" spans="1:6" s="1" customFormat="1" x14ac:dyDescent="0.25">
      <c r="A52" s="1" t="s">
        <v>4</v>
      </c>
      <c r="B52" s="1">
        <v>1000</v>
      </c>
      <c r="C52" s="1">
        <f>+B52-150</f>
        <v>850</v>
      </c>
      <c r="D52" s="1">
        <f t="shared" ref="D52" si="19">+C52</f>
        <v>850</v>
      </c>
      <c r="E52" s="1">
        <f t="shared" ref="E52:E53" si="20">+D52</f>
        <v>850</v>
      </c>
      <c r="F52" s="1">
        <f t="shared" ref="F52:F53" si="21">+E52</f>
        <v>850</v>
      </c>
    </row>
    <row r="53" spans="1:6" s="7" customFormat="1" x14ac:dyDescent="0.25">
      <c r="A53" s="7" t="s">
        <v>21</v>
      </c>
      <c r="B53" s="7">
        <f>+B52/5</f>
        <v>200</v>
      </c>
      <c r="C53" s="7">
        <f>+B53</f>
        <v>200</v>
      </c>
      <c r="D53" s="7">
        <f>+C55/3</f>
        <v>150</v>
      </c>
      <c r="E53" s="7">
        <f t="shared" si="20"/>
        <v>150</v>
      </c>
      <c r="F53" s="7">
        <f t="shared" si="21"/>
        <v>150</v>
      </c>
    </row>
    <row r="54" spans="1:6" s="1" customFormat="1" x14ac:dyDescent="0.25">
      <c r="A54" s="1" t="s">
        <v>22</v>
      </c>
      <c r="B54" s="1">
        <f>+B53</f>
        <v>200</v>
      </c>
      <c r="C54" s="1">
        <f>+B54+C53</f>
        <v>400</v>
      </c>
      <c r="D54" s="1">
        <f t="shared" ref="D54" si="22">+C54+D53</f>
        <v>550</v>
      </c>
      <c r="E54" s="1">
        <f t="shared" ref="E54" si="23">+D54+E53</f>
        <v>700</v>
      </c>
      <c r="F54" s="1">
        <f t="shared" ref="F54" si="24">+E54+F53</f>
        <v>850</v>
      </c>
    </row>
    <row r="55" spans="1:6" s="1" customFormat="1" x14ac:dyDescent="0.25">
      <c r="A55" s="1" t="s">
        <v>6</v>
      </c>
      <c r="B55" s="1">
        <f>+B52-B54</f>
        <v>800</v>
      </c>
      <c r="C55" s="6">
        <f>+C52-C54</f>
        <v>450</v>
      </c>
      <c r="D55" s="6">
        <f>+D52-D54</f>
        <v>300</v>
      </c>
      <c r="E55" s="6">
        <f>+E52-E54</f>
        <v>150</v>
      </c>
      <c r="F55" s="6">
        <f>+F52-F54</f>
        <v>0</v>
      </c>
    </row>
    <row r="59" spans="1:6" x14ac:dyDescent="0.25">
      <c r="A59" s="2" t="s">
        <v>33</v>
      </c>
    </row>
    <row r="60" spans="1:6" x14ac:dyDescent="0.25">
      <c r="A60" t="s">
        <v>11</v>
      </c>
      <c r="D60">
        <v>3</v>
      </c>
      <c r="E60">
        <f>+D60+1</f>
        <v>4</v>
      </c>
      <c r="F60">
        <f>+E60+1</f>
        <v>5</v>
      </c>
    </row>
    <row r="61" spans="1:6" x14ac:dyDescent="0.25">
      <c r="A61" t="s">
        <v>12</v>
      </c>
      <c r="D61">
        <v>8600</v>
      </c>
      <c r="E61">
        <v>9150</v>
      </c>
      <c r="F61">
        <v>9700</v>
      </c>
    </row>
    <row r="62" spans="1:6" x14ac:dyDescent="0.25">
      <c r="A62" t="s">
        <v>13</v>
      </c>
      <c r="D62">
        <v>-6000</v>
      </c>
      <c r="E62">
        <v>-6500</v>
      </c>
      <c r="F62">
        <v>-7000</v>
      </c>
    </row>
    <row r="63" spans="1:6" x14ac:dyDescent="0.25">
      <c r="A63" t="s">
        <v>15</v>
      </c>
      <c r="D63">
        <v>-2000</v>
      </c>
      <c r="E63">
        <v>-2000</v>
      </c>
      <c r="F63">
        <v>-2000</v>
      </c>
    </row>
    <row r="64" spans="1:6" x14ac:dyDescent="0.25">
      <c r="A64" t="s">
        <v>14</v>
      </c>
      <c r="D64">
        <v>-500</v>
      </c>
      <c r="E64">
        <v>-500</v>
      </c>
      <c r="F64">
        <v>-500</v>
      </c>
    </row>
    <row r="65" spans="1:7" x14ac:dyDescent="0.25">
      <c r="A65" t="s">
        <v>28</v>
      </c>
      <c r="D65" s="19">
        <f>-D53</f>
        <v>-150</v>
      </c>
      <c r="E65" s="19">
        <f>-E53</f>
        <v>-150</v>
      </c>
      <c r="F65" s="19">
        <f>-F53</f>
        <v>-150</v>
      </c>
      <c r="G65" s="3"/>
    </row>
    <row r="66" spans="1:7" x14ac:dyDescent="0.25">
      <c r="A66" t="s">
        <v>29</v>
      </c>
      <c r="D66" s="20">
        <f>SUM(D61:D65)</f>
        <v>-50</v>
      </c>
      <c r="E66" s="20">
        <f>SUM(E61:E65)</f>
        <v>0</v>
      </c>
      <c r="F66" s="20">
        <f>SUM(F61:F65)</f>
        <v>50</v>
      </c>
      <c r="G66" s="14">
        <f>SUM(D66:F66)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3"/>
  <sheetViews>
    <sheetView topLeftCell="A13" zoomScale="160" zoomScaleNormal="160" workbookViewId="0">
      <selection activeCell="A21" sqref="A21"/>
    </sheetView>
  </sheetViews>
  <sheetFormatPr defaultRowHeight="15" x14ac:dyDescent="0.25"/>
  <cols>
    <col min="1" max="1" width="14.7109375" customWidth="1"/>
  </cols>
  <sheetData>
    <row r="2" spans="1:6" x14ac:dyDescent="0.25">
      <c r="A2" s="2" t="s">
        <v>7</v>
      </c>
    </row>
    <row r="3" spans="1:6" x14ac:dyDescent="0.25">
      <c r="A3" t="s">
        <v>0</v>
      </c>
      <c r="C3">
        <v>1000</v>
      </c>
    </row>
    <row r="4" spans="1:6" x14ac:dyDescent="0.25">
      <c r="A4" t="s">
        <v>1</v>
      </c>
      <c r="C4">
        <v>5</v>
      </c>
    </row>
    <row r="5" spans="1:6" x14ac:dyDescent="0.25">
      <c r="A5" t="s">
        <v>2</v>
      </c>
      <c r="C5">
        <f>+C3/C4</f>
        <v>200</v>
      </c>
    </row>
    <row r="8" spans="1:6" x14ac:dyDescent="0.25">
      <c r="A8" s="2" t="s">
        <v>3</v>
      </c>
    </row>
    <row r="9" spans="1:6" x14ac:dyDescent="0.25">
      <c r="A9" t="s">
        <v>5</v>
      </c>
      <c r="B9">
        <v>1</v>
      </c>
      <c r="C9">
        <f>+B9+1</f>
        <v>2</v>
      </c>
      <c r="D9">
        <f t="shared" ref="D9:F9" si="0">+C9+1</f>
        <v>3</v>
      </c>
      <c r="E9">
        <f t="shared" si="0"/>
        <v>4</v>
      </c>
      <c r="F9">
        <f t="shared" si="0"/>
        <v>5</v>
      </c>
    </row>
    <row r="10" spans="1:6" x14ac:dyDescent="0.25">
      <c r="A10" t="s">
        <v>4</v>
      </c>
      <c r="B10">
        <v>1000</v>
      </c>
      <c r="C10">
        <f>+B10</f>
        <v>1000</v>
      </c>
      <c r="D10">
        <f t="shared" ref="D10:F11" si="1">+C10</f>
        <v>1000</v>
      </c>
      <c r="E10">
        <f t="shared" si="1"/>
        <v>1000</v>
      </c>
      <c r="F10">
        <f t="shared" si="1"/>
        <v>1000</v>
      </c>
    </row>
    <row r="11" spans="1:6" x14ac:dyDescent="0.25">
      <c r="A11" t="s">
        <v>21</v>
      </c>
      <c r="B11">
        <f>+B10/5</f>
        <v>200</v>
      </c>
      <c r="C11">
        <f>+B11</f>
        <v>200</v>
      </c>
      <c r="D11">
        <f t="shared" si="1"/>
        <v>200</v>
      </c>
      <c r="E11">
        <f t="shared" si="1"/>
        <v>200</v>
      </c>
      <c r="F11">
        <f t="shared" si="1"/>
        <v>200</v>
      </c>
    </row>
    <row r="12" spans="1:6" x14ac:dyDescent="0.25">
      <c r="A12" t="s">
        <v>22</v>
      </c>
      <c r="B12">
        <f>+B11</f>
        <v>200</v>
      </c>
      <c r="C12">
        <f>+B12+C11</f>
        <v>400</v>
      </c>
      <c r="D12">
        <f t="shared" ref="D12:F12" si="2">+C12+D11</f>
        <v>600</v>
      </c>
      <c r="E12">
        <f t="shared" si="2"/>
        <v>800</v>
      </c>
      <c r="F12">
        <f t="shared" si="2"/>
        <v>1000</v>
      </c>
    </row>
    <row r="13" spans="1:6" x14ac:dyDescent="0.25">
      <c r="A13" t="s">
        <v>6</v>
      </c>
      <c r="B13">
        <f>+B10-B12</f>
        <v>800</v>
      </c>
      <c r="C13" s="3">
        <f t="shared" ref="C13:F13" si="3">+C10-C12</f>
        <v>600</v>
      </c>
      <c r="D13">
        <f t="shared" si="3"/>
        <v>400</v>
      </c>
      <c r="E13">
        <f t="shared" si="3"/>
        <v>200</v>
      </c>
      <c r="F13">
        <f t="shared" si="3"/>
        <v>0</v>
      </c>
    </row>
    <row r="16" spans="1:6" x14ac:dyDescent="0.25">
      <c r="A16" t="s">
        <v>8</v>
      </c>
    </row>
    <row r="18" spans="1:7" x14ac:dyDescent="0.25">
      <c r="A18" s="2" t="s">
        <v>9</v>
      </c>
      <c r="F18" s="3">
        <v>300</v>
      </c>
    </row>
    <row r="20" spans="1:7" x14ac:dyDescent="0.25">
      <c r="A20" s="2" t="s">
        <v>34</v>
      </c>
    </row>
    <row r="22" spans="1:7" x14ac:dyDescent="0.25">
      <c r="A22" t="s">
        <v>10</v>
      </c>
    </row>
    <row r="24" spans="1:7" x14ac:dyDescent="0.25">
      <c r="A24" t="s">
        <v>11</v>
      </c>
      <c r="D24">
        <v>3</v>
      </c>
      <c r="E24">
        <f>+D24+1</f>
        <v>4</v>
      </c>
      <c r="F24">
        <f>+E24+1</f>
        <v>5</v>
      </c>
    </row>
    <row r="25" spans="1:7" x14ac:dyDescent="0.25">
      <c r="A25" t="s">
        <v>12</v>
      </c>
      <c r="D25">
        <v>8600</v>
      </c>
      <c r="E25">
        <v>9150</v>
      </c>
      <c r="F25">
        <v>9700</v>
      </c>
    </row>
    <row r="26" spans="1:7" x14ac:dyDescent="0.25">
      <c r="A26" t="s">
        <v>13</v>
      </c>
      <c r="D26">
        <v>-6000</v>
      </c>
      <c r="E26">
        <v>-6500</v>
      </c>
      <c r="F26">
        <v>-7000</v>
      </c>
    </row>
    <row r="27" spans="1:7" x14ac:dyDescent="0.25">
      <c r="A27" t="s">
        <v>15</v>
      </c>
      <c r="D27">
        <v>-2000</v>
      </c>
      <c r="E27">
        <v>-2000</v>
      </c>
      <c r="F27">
        <v>-2000</v>
      </c>
    </row>
    <row r="28" spans="1:7" x14ac:dyDescent="0.25">
      <c r="A28" s="11" t="s">
        <v>32</v>
      </c>
      <c r="D28">
        <v>-500</v>
      </c>
      <c r="E28">
        <v>-500</v>
      </c>
      <c r="F28">
        <v>-500</v>
      </c>
    </row>
    <row r="29" spans="1:7" x14ac:dyDescent="0.25">
      <c r="A29" t="s">
        <v>30</v>
      </c>
      <c r="D29" s="4">
        <f>SUM(D25:D28)</f>
        <v>100</v>
      </c>
      <c r="E29" s="4">
        <f>SUM(E25:E28)</f>
        <v>150</v>
      </c>
      <c r="F29" s="4">
        <f>SUM(F25:F28)</f>
        <v>200</v>
      </c>
      <c r="G29" s="3">
        <f>SUM(D29:F29)</f>
        <v>450</v>
      </c>
    </row>
    <row r="30" spans="1:7" x14ac:dyDescent="0.25">
      <c r="A30" t="s">
        <v>31</v>
      </c>
      <c r="C30" s="12">
        <v>0.05</v>
      </c>
      <c r="D30" s="13">
        <f>+D29/(1+$C$30)^1</f>
        <v>95.238095238095241</v>
      </c>
      <c r="E30" s="13">
        <f>+E29/(1+$C$30)^2</f>
        <v>136.05442176870747</v>
      </c>
      <c r="F30" s="13">
        <f>+F29/(1+$C$30)^3</f>
        <v>172.76751970629519</v>
      </c>
      <c r="G30" s="14">
        <f>SUM(D30:F30)</f>
        <v>404.06003671309793</v>
      </c>
    </row>
    <row r="32" spans="1:7" x14ac:dyDescent="0.25">
      <c r="A32" t="s">
        <v>17</v>
      </c>
      <c r="C32">
        <f>+C13</f>
        <v>600</v>
      </c>
      <c r="D32" s="5" t="s">
        <v>18</v>
      </c>
      <c r="E32" s="15">
        <f>+G30</f>
        <v>404.06003671309793</v>
      </c>
      <c r="F32" s="5" t="s">
        <v>19</v>
      </c>
      <c r="G32" s="15">
        <f>+C32-E32</f>
        <v>195.93996328690207</v>
      </c>
    </row>
    <row r="35" spans="1:6" x14ac:dyDescent="0.25">
      <c r="A35" s="2" t="s">
        <v>20</v>
      </c>
    </row>
    <row r="36" spans="1:6" x14ac:dyDescent="0.25">
      <c r="A36" t="s">
        <v>5</v>
      </c>
      <c r="B36">
        <v>1</v>
      </c>
      <c r="C36">
        <f>+B36+1</f>
        <v>2</v>
      </c>
      <c r="D36">
        <f t="shared" ref="D36:F36" si="4">+C36+1</f>
        <v>3</v>
      </c>
      <c r="E36">
        <f t="shared" si="4"/>
        <v>4</v>
      </c>
      <c r="F36">
        <f t="shared" si="4"/>
        <v>5</v>
      </c>
    </row>
    <row r="37" spans="1:6" s="1" customFormat="1" x14ac:dyDescent="0.25">
      <c r="A37" s="1" t="s">
        <v>4</v>
      </c>
      <c r="B37" s="1">
        <v>1000</v>
      </c>
      <c r="C37" s="1">
        <f>+B37</f>
        <v>1000</v>
      </c>
      <c r="D37" s="1">
        <f t="shared" ref="D37:F38" si="5">+C37</f>
        <v>1000</v>
      </c>
      <c r="E37" s="1">
        <f t="shared" si="5"/>
        <v>1000</v>
      </c>
      <c r="F37" s="1">
        <f t="shared" si="5"/>
        <v>1000</v>
      </c>
    </row>
    <row r="38" spans="1:6" s="7" customFormat="1" x14ac:dyDescent="0.25">
      <c r="A38" s="7" t="s">
        <v>21</v>
      </c>
      <c r="B38" s="7">
        <f>+B37/5</f>
        <v>200</v>
      </c>
      <c r="C38" s="7">
        <f>+B38</f>
        <v>200</v>
      </c>
      <c r="D38" s="7">
        <f t="shared" si="5"/>
        <v>200</v>
      </c>
      <c r="E38" s="7">
        <f t="shared" si="5"/>
        <v>200</v>
      </c>
      <c r="F38" s="7">
        <f t="shared" si="5"/>
        <v>200</v>
      </c>
    </row>
    <row r="39" spans="1:6" s="1" customFormat="1" x14ac:dyDescent="0.25">
      <c r="A39" s="1" t="s">
        <v>22</v>
      </c>
      <c r="B39" s="1">
        <f>+B38</f>
        <v>200</v>
      </c>
      <c r="C39" s="1">
        <f>+B39+C38</f>
        <v>400</v>
      </c>
      <c r="D39" s="1">
        <f t="shared" ref="D39:F39" si="6">+C39+D38</f>
        <v>600</v>
      </c>
      <c r="E39" s="1">
        <f t="shared" si="6"/>
        <v>800</v>
      </c>
      <c r="F39" s="1">
        <f t="shared" si="6"/>
        <v>1000</v>
      </c>
    </row>
    <row r="40" spans="1:6" s="7" customFormat="1" x14ac:dyDescent="0.25">
      <c r="A40" s="7" t="s">
        <v>24</v>
      </c>
      <c r="C40" s="16">
        <f>+G32</f>
        <v>195.93996328690207</v>
      </c>
      <c r="D40" s="16">
        <f>-C41/3</f>
        <v>-65.313321095634024</v>
      </c>
      <c r="E40" s="16">
        <f>+D40</f>
        <v>-65.313321095634024</v>
      </c>
      <c r="F40" s="16">
        <f>+E40</f>
        <v>-65.313321095634024</v>
      </c>
    </row>
    <row r="41" spans="1:6" s="1" customFormat="1" x14ac:dyDescent="0.25">
      <c r="A41" s="1" t="s">
        <v>23</v>
      </c>
      <c r="C41" s="17">
        <f>+C40</f>
        <v>195.93996328690207</v>
      </c>
      <c r="D41" s="17">
        <f>+C41+D40</f>
        <v>130.62664219126805</v>
      </c>
      <c r="E41" s="17">
        <f>+D41+E40</f>
        <v>65.313321095634024</v>
      </c>
      <c r="F41" s="17">
        <f>+E41+F40</f>
        <v>0</v>
      </c>
    </row>
    <row r="42" spans="1:6" s="1" customFormat="1" x14ac:dyDescent="0.25">
      <c r="A42" s="1" t="s">
        <v>6</v>
      </c>
      <c r="B42" s="1">
        <f>+B37-B39</f>
        <v>800</v>
      </c>
      <c r="C42" s="18">
        <f>+C37-C39-C41</f>
        <v>404.06003671309793</v>
      </c>
      <c r="D42" s="18">
        <f t="shared" ref="D42:F42" si="7">+D37-D39-D41</f>
        <v>269.37335780873195</v>
      </c>
      <c r="E42" s="18">
        <f t="shared" si="7"/>
        <v>134.68667890436598</v>
      </c>
      <c r="F42" s="6">
        <f t="shared" si="7"/>
        <v>0</v>
      </c>
    </row>
    <row r="43" spans="1:6" x14ac:dyDescent="0.25">
      <c r="C43" s="15"/>
      <c r="D43" s="15"/>
      <c r="E43" s="15"/>
    </row>
    <row r="44" spans="1:6" x14ac:dyDescent="0.25">
      <c r="A44" s="1" t="s">
        <v>25</v>
      </c>
    </row>
    <row r="45" spans="1:6" x14ac:dyDescent="0.25">
      <c r="A45" s="7" t="s">
        <v>26</v>
      </c>
    </row>
    <row r="47" spans="1:6" x14ac:dyDescent="0.25">
      <c r="A47" s="8" t="s">
        <v>27</v>
      </c>
    </row>
    <row r="49" spans="1:7" x14ac:dyDescent="0.25">
      <c r="A49" t="s">
        <v>5</v>
      </c>
      <c r="B49">
        <v>1</v>
      </c>
      <c r="C49">
        <f>+B49+1</f>
        <v>2</v>
      </c>
      <c r="D49">
        <f t="shared" ref="D49:F49" si="8">+C49+1</f>
        <v>3</v>
      </c>
      <c r="E49">
        <f t="shared" si="8"/>
        <v>4</v>
      </c>
      <c r="F49">
        <f t="shared" si="8"/>
        <v>5</v>
      </c>
    </row>
    <row r="50" spans="1:7" s="1" customFormat="1" x14ac:dyDescent="0.25">
      <c r="A50" s="1" t="s">
        <v>4</v>
      </c>
      <c r="B50" s="1">
        <v>1000</v>
      </c>
      <c r="C50" s="17">
        <f>+B50-G32</f>
        <v>804.06003671309793</v>
      </c>
      <c r="D50" s="1">
        <f t="shared" ref="D50:F51" si="9">+C50</f>
        <v>804.06003671309793</v>
      </c>
      <c r="E50" s="1">
        <f t="shared" si="9"/>
        <v>804.06003671309793</v>
      </c>
      <c r="F50" s="1">
        <f t="shared" si="9"/>
        <v>804.06003671309793</v>
      </c>
    </row>
    <row r="51" spans="1:7" s="7" customFormat="1" x14ac:dyDescent="0.25">
      <c r="A51" s="7" t="s">
        <v>21</v>
      </c>
      <c r="B51" s="7">
        <f>+B50/5</f>
        <v>200</v>
      </c>
      <c r="C51" s="16">
        <f>+B51</f>
        <v>200</v>
      </c>
      <c r="D51" s="16">
        <f>+C53/3</f>
        <v>134.68667890436598</v>
      </c>
      <c r="E51" s="16">
        <f t="shared" si="9"/>
        <v>134.68667890436598</v>
      </c>
      <c r="F51" s="16">
        <f t="shared" si="9"/>
        <v>134.68667890436598</v>
      </c>
    </row>
    <row r="52" spans="1:7" s="1" customFormat="1" x14ac:dyDescent="0.25">
      <c r="A52" s="1" t="s">
        <v>22</v>
      </c>
      <c r="B52" s="1">
        <f>+B51</f>
        <v>200</v>
      </c>
      <c r="C52" s="17">
        <f>+B52+C51</f>
        <v>400</v>
      </c>
      <c r="D52" s="17">
        <f t="shared" ref="D52:F52" si="10">+C52+D51</f>
        <v>534.68667890436598</v>
      </c>
      <c r="E52" s="17">
        <f t="shared" si="10"/>
        <v>669.37335780873195</v>
      </c>
      <c r="F52" s="17">
        <f t="shared" si="10"/>
        <v>804.06003671309793</v>
      </c>
    </row>
    <row r="53" spans="1:7" s="1" customFormat="1" x14ac:dyDescent="0.25">
      <c r="A53" s="1" t="s">
        <v>6</v>
      </c>
      <c r="B53" s="1">
        <f>+B50-B52</f>
        <v>800</v>
      </c>
      <c r="C53" s="18">
        <f>+C50-C52</f>
        <v>404.06003671309793</v>
      </c>
      <c r="D53" s="18">
        <f>+D50-D52</f>
        <v>269.37335780873195</v>
      </c>
      <c r="E53" s="18">
        <f>+E50-E52</f>
        <v>134.68667890436598</v>
      </c>
      <c r="F53" s="18">
        <f>+F50-F52</f>
        <v>0</v>
      </c>
    </row>
    <row r="56" spans="1:7" x14ac:dyDescent="0.25">
      <c r="A56" s="2" t="s">
        <v>33</v>
      </c>
    </row>
    <row r="57" spans="1:7" x14ac:dyDescent="0.25">
      <c r="A57" t="s">
        <v>11</v>
      </c>
      <c r="D57">
        <v>3</v>
      </c>
      <c r="E57">
        <f>+D57+1</f>
        <v>4</v>
      </c>
      <c r="F57">
        <f>+E57+1</f>
        <v>5</v>
      </c>
    </row>
    <row r="58" spans="1:7" x14ac:dyDescent="0.25">
      <c r="A58" t="s">
        <v>12</v>
      </c>
      <c r="D58">
        <v>8600</v>
      </c>
      <c r="E58">
        <v>9150</v>
      </c>
      <c r="F58">
        <v>9700</v>
      </c>
    </row>
    <row r="59" spans="1:7" x14ac:dyDescent="0.25">
      <c r="A59" t="s">
        <v>13</v>
      </c>
      <c r="D59">
        <v>-6000</v>
      </c>
      <c r="E59">
        <v>-6500</v>
      </c>
      <c r="F59">
        <v>-7000</v>
      </c>
    </row>
    <row r="60" spans="1:7" x14ac:dyDescent="0.25">
      <c r="A60" t="s">
        <v>15</v>
      </c>
      <c r="D60">
        <v>-2000</v>
      </c>
      <c r="E60">
        <v>-2000</v>
      </c>
      <c r="F60">
        <v>-2000</v>
      </c>
    </row>
    <row r="61" spans="1:7" x14ac:dyDescent="0.25">
      <c r="A61" t="s">
        <v>14</v>
      </c>
      <c r="D61">
        <v>-500</v>
      </c>
      <c r="E61">
        <v>-500</v>
      </c>
      <c r="F61">
        <v>-500</v>
      </c>
    </row>
    <row r="62" spans="1:7" x14ac:dyDescent="0.25">
      <c r="A62" t="s">
        <v>28</v>
      </c>
      <c r="D62" s="19">
        <f>-D51</f>
        <v>-134.68667890436598</v>
      </c>
      <c r="E62" s="19">
        <f t="shared" ref="E62:F62" si="11">-E51</f>
        <v>-134.68667890436598</v>
      </c>
      <c r="F62" s="19">
        <f t="shared" si="11"/>
        <v>-134.68667890436598</v>
      </c>
      <c r="G62" s="3"/>
    </row>
    <row r="63" spans="1:7" x14ac:dyDescent="0.25">
      <c r="A63" t="s">
        <v>29</v>
      </c>
      <c r="D63" s="20">
        <f>SUM(D58:D62)</f>
        <v>-34.686678904365976</v>
      </c>
      <c r="E63" s="20">
        <f>SUM(E58:E62)</f>
        <v>15.313321095634024</v>
      </c>
      <c r="F63" s="20">
        <f>SUM(F58:F62)</f>
        <v>65.313321095634024</v>
      </c>
      <c r="G63" s="14">
        <f>SUM(D63:F63)</f>
        <v>45.939963286902071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capacità ammortamento</vt:lpstr>
      <vt:lpstr>valore attuale dei flussi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Gaudenzio Albertinazzi</dc:creator>
  <cp:lastModifiedBy>Gaudenzio</cp:lastModifiedBy>
  <dcterms:created xsi:type="dcterms:W3CDTF">2014-10-29T14:22:50Z</dcterms:created>
  <dcterms:modified xsi:type="dcterms:W3CDTF">2020-03-21T10:20:29Z</dcterms:modified>
</cp:coreProperties>
</file>