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agioneria\"/>
    </mc:Choice>
  </mc:AlternateContent>
  <bookViews>
    <workbookView xWindow="0" yWindow="0" windowWidth="19200" windowHeight="7050"/>
  </bookViews>
  <sheets>
    <sheet name="Foglio1" sheetId="1" r:id="rId1"/>
    <sheet name="Foglio2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H60" i="1" s="1"/>
  <c r="G59" i="1"/>
  <c r="G60" i="1" s="1"/>
  <c r="F59" i="1"/>
  <c r="F60" i="1" s="1"/>
  <c r="E59" i="1"/>
  <c r="E60" i="1" s="1"/>
  <c r="D59" i="1"/>
  <c r="D60" i="1" s="1"/>
  <c r="E55" i="1"/>
  <c r="F55" i="1" s="1"/>
  <c r="G55" i="1" s="1"/>
  <c r="H55" i="1" s="1"/>
  <c r="I6" i="2"/>
  <c r="D8" i="2"/>
  <c r="G8" i="2" s="1"/>
  <c r="G6" i="2"/>
  <c r="I49" i="1"/>
  <c r="H49" i="1"/>
  <c r="G49" i="1"/>
  <c r="F49" i="1"/>
  <c r="E49" i="1"/>
  <c r="D49" i="1"/>
  <c r="I48" i="1"/>
  <c r="H48" i="1"/>
  <c r="G48" i="1"/>
  <c r="F48" i="1"/>
  <c r="E48" i="1"/>
  <c r="D48" i="1"/>
  <c r="I47" i="1"/>
  <c r="H47" i="1"/>
  <c r="G47" i="1"/>
  <c r="F47" i="1"/>
  <c r="E47" i="1"/>
  <c r="D47" i="1"/>
  <c r="F43" i="1"/>
  <c r="G43" i="1" s="1"/>
  <c r="H43" i="1" s="1"/>
  <c r="I43" i="1" s="1"/>
  <c r="E43" i="1"/>
  <c r="J42" i="1"/>
  <c r="I42" i="1"/>
  <c r="H42" i="1"/>
  <c r="G42" i="1"/>
  <c r="F42" i="1"/>
  <c r="E42" i="1"/>
  <c r="I40" i="1"/>
  <c r="H40" i="1"/>
  <c r="G40" i="1"/>
  <c r="F40" i="1"/>
  <c r="E40" i="1"/>
  <c r="F38" i="1"/>
  <c r="G38" i="1" s="1"/>
  <c r="H38" i="1" s="1"/>
  <c r="I38" i="1" s="1"/>
  <c r="E38" i="1"/>
  <c r="I36" i="1"/>
  <c r="H36" i="1"/>
  <c r="G36" i="1"/>
  <c r="F36" i="1"/>
  <c r="E36" i="1"/>
  <c r="F35" i="1"/>
  <c r="G35" i="1" s="1"/>
  <c r="H35" i="1" s="1"/>
  <c r="I35" i="1" s="1"/>
  <c r="E32" i="1"/>
  <c r="D22" i="1"/>
  <c r="I18" i="1"/>
  <c r="H18" i="1"/>
  <c r="G18" i="1"/>
  <c r="F18" i="1"/>
  <c r="E18" i="1"/>
  <c r="D18" i="1"/>
  <c r="H14" i="1"/>
  <c r="G14" i="1"/>
  <c r="F14" i="1"/>
  <c r="E14" i="1"/>
  <c r="D5" i="1"/>
  <c r="I60" i="1" l="1"/>
</calcChain>
</file>

<file path=xl/sharedStrings.xml><?xml version="1.0" encoding="utf-8"?>
<sst xmlns="http://schemas.openxmlformats.org/spreadsheetml/2006/main" count="50" uniqueCount="45">
  <si>
    <t>COSTO STORICO</t>
  </si>
  <si>
    <t>FONDO AMM.TO</t>
  </si>
  <si>
    <t>VALORE NETTO CONT</t>
  </si>
  <si>
    <t>VALORE RECUPERABILE</t>
  </si>
  <si>
    <t>VALORE NETTO DI REALIZZO</t>
  </si>
  <si>
    <t>maggiore tra</t>
  </si>
  <si>
    <t>VALORE D'USO</t>
  </si>
  <si>
    <t>CAPACITA' DI AMMORTAMENTO</t>
  </si>
  <si>
    <t>BILANCI DI PREVISIONE</t>
  </si>
  <si>
    <t>Ricavi</t>
  </si>
  <si>
    <t>altre spese da sostenere</t>
  </si>
  <si>
    <t>utile al lordo di ammortamento</t>
  </si>
  <si>
    <t>maggiore</t>
  </si>
  <si>
    <t>svalutazione</t>
  </si>
  <si>
    <t>svalutazione immobilizz</t>
  </si>
  <si>
    <t>a</t>
  </si>
  <si>
    <t>fondo svalutazione immobilizzazioni</t>
  </si>
  <si>
    <t>dopo la svalutazione</t>
  </si>
  <si>
    <t>FONDO SVALUTAZIONE</t>
  </si>
  <si>
    <t>VITA UTILE RESIDUA</t>
  </si>
  <si>
    <t>ammortamento</t>
  </si>
  <si>
    <t>+9000 / 5</t>
  </si>
  <si>
    <t>fondo ammortamento</t>
  </si>
  <si>
    <t>utilizzo fondo svalutazione</t>
  </si>
  <si>
    <t>+3000/ 5</t>
  </si>
  <si>
    <t>ammortamento - utilizzo fondo</t>
  </si>
  <si>
    <t>fondo residuo</t>
  </si>
  <si>
    <t>valore netto contabile</t>
  </si>
  <si>
    <t>costo storico</t>
  </si>
  <si>
    <t>fondo  svalutazione</t>
  </si>
  <si>
    <t>totale VNC</t>
  </si>
  <si>
    <t>oggi</t>
  </si>
  <si>
    <t>fra 1 anno</t>
  </si>
  <si>
    <t>CAPITALE</t>
  </si>
  <si>
    <t>MONTANTE</t>
  </si>
  <si>
    <t>FLUSSO FUTURO</t>
  </si>
  <si>
    <t>VALORE ATTUALE</t>
  </si>
  <si>
    <t>fra 2 anni</t>
  </si>
  <si>
    <t>FLUSSI DI CASSA ATTUALIZZATI</t>
  </si>
  <si>
    <t>Incassi da ricavi</t>
  </si>
  <si>
    <t>altre spese da pagare</t>
  </si>
  <si>
    <t>flusso di cassa previsto</t>
  </si>
  <si>
    <t>flusso di cassa attualizzato</t>
  </si>
  <si>
    <t>o come capacità di ammortamento</t>
  </si>
  <si>
    <t>o come flussi di cassa attualizzati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</si>
</sst>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43" fontId="3" fillId="0" borderId="0" xfId="1" applyFont="1"/>
    <xf numFmtId="0" fontId="4" fillId="0" borderId="0" xfId="0" applyFont="1"/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0" fillId="2" borderId="0" xfId="0" applyFill="1"/>
    <xf numFmtId="43" fontId="0" fillId="0" borderId="0" xfId="1" quotePrefix="1" applyFont="1"/>
    <xf numFmtId="0" fontId="2" fillId="0" borderId="0" xfId="0" applyFont="1"/>
    <xf numFmtId="0" fontId="5" fillId="0" borderId="0" xfId="0" applyFont="1"/>
    <xf numFmtId="0" fontId="6" fillId="0" borderId="0" xfId="0" applyFont="1"/>
    <xf numFmtId="43" fontId="6" fillId="0" borderId="0" xfId="1" applyFont="1"/>
    <xf numFmtId="43" fontId="7" fillId="2" borderId="0" xfId="0" applyNumberFormat="1" applyFont="1" applyFill="1"/>
    <xf numFmtId="14" fontId="3" fillId="0" borderId="0" xfId="0" applyNumberFormat="1" applyFont="1"/>
    <xf numFmtId="0" fontId="0" fillId="0" borderId="0" xfId="0" applyAlignment="1">
      <alignment horizontal="center"/>
    </xf>
    <xf numFmtId="0" fontId="0" fillId="3" borderId="0" xfId="0" applyFill="1"/>
    <xf numFmtId="43" fontId="0" fillId="2" borderId="0" xfId="1" applyFont="1" applyFill="1"/>
    <xf numFmtId="43" fontId="3" fillId="3" borderId="0" xfId="0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tabSelected="1" topLeftCell="A4" zoomScale="130" zoomScaleNormal="130" workbookViewId="0">
      <selection activeCell="C10" sqref="C10"/>
    </sheetView>
  </sheetViews>
  <sheetFormatPr defaultRowHeight="14.5" x14ac:dyDescent="0.35"/>
  <cols>
    <col min="2" max="2" width="10.81640625" bestFit="1" customWidth="1"/>
    <col min="3" max="3" width="27.36328125" customWidth="1"/>
    <col min="4" max="4" width="11.453125" style="1" bestFit="1" customWidth="1"/>
    <col min="5" max="8" width="10.81640625" customWidth="1"/>
    <col min="9" max="9" width="11.6328125" customWidth="1"/>
  </cols>
  <sheetData>
    <row r="1" spans="2:9" x14ac:dyDescent="0.35">
      <c r="B1" s="14">
        <v>45657</v>
      </c>
    </row>
    <row r="3" spans="2:9" x14ac:dyDescent="0.35">
      <c r="B3" t="s">
        <v>0</v>
      </c>
      <c r="D3" s="1">
        <v>10000</v>
      </c>
    </row>
    <row r="4" spans="2:9" x14ac:dyDescent="0.35">
      <c r="B4" t="s">
        <v>1</v>
      </c>
      <c r="D4" s="1">
        <v>1000</v>
      </c>
    </row>
    <row r="5" spans="2:9" x14ac:dyDescent="0.35">
      <c r="B5" t="s">
        <v>2</v>
      </c>
      <c r="D5" s="2">
        <f>+D3-D4</f>
        <v>9000</v>
      </c>
    </row>
    <row r="8" spans="2:9" x14ac:dyDescent="0.35">
      <c r="B8" t="s">
        <v>3</v>
      </c>
      <c r="D8" s="1" t="s">
        <v>5</v>
      </c>
    </row>
    <row r="9" spans="2:9" x14ac:dyDescent="0.35">
      <c r="C9" t="s">
        <v>4</v>
      </c>
      <c r="D9" s="1">
        <v>5000</v>
      </c>
    </row>
    <row r="10" spans="2:9" x14ac:dyDescent="0.35">
      <c r="C10" t="s">
        <v>6</v>
      </c>
      <c r="D10" s="17" t="s">
        <v>43</v>
      </c>
      <c r="E10" s="7"/>
      <c r="F10" s="7"/>
      <c r="G10" s="16" t="s">
        <v>44</v>
      </c>
      <c r="H10" s="16"/>
      <c r="I10" s="16"/>
    </row>
    <row r="12" spans="2:9" x14ac:dyDescent="0.35">
      <c r="B12" s="7">
        <v>1</v>
      </c>
      <c r="C12" s="7" t="s">
        <v>7</v>
      </c>
    </row>
    <row r="14" spans="2:9" x14ac:dyDescent="0.35">
      <c r="C14" s="3" t="s">
        <v>8</v>
      </c>
      <c r="D14" s="4">
        <v>2025</v>
      </c>
      <c r="E14" s="5">
        <f>+D14+1</f>
        <v>2026</v>
      </c>
      <c r="F14" s="5">
        <f>+E14+1</f>
        <v>2027</v>
      </c>
      <c r="G14" s="5">
        <f>+F14+1</f>
        <v>2028</v>
      </c>
      <c r="H14" s="5">
        <f>+G14+1</f>
        <v>2029</v>
      </c>
    </row>
    <row r="16" spans="2:9" x14ac:dyDescent="0.35">
      <c r="C16" t="s">
        <v>9</v>
      </c>
      <c r="D16" s="1">
        <v>20000</v>
      </c>
      <c r="E16" s="1">
        <v>20000</v>
      </c>
      <c r="F16" s="1">
        <v>20000</v>
      </c>
      <c r="G16" s="1">
        <v>20000</v>
      </c>
      <c r="H16" s="1">
        <v>21000</v>
      </c>
    </row>
    <row r="17" spans="3:9" x14ac:dyDescent="0.35">
      <c r="C17" t="s">
        <v>10</v>
      </c>
      <c r="D17" s="1">
        <v>19000</v>
      </c>
      <c r="E17" s="1">
        <v>19000</v>
      </c>
      <c r="F17" s="1">
        <v>19000</v>
      </c>
      <c r="G17" s="1">
        <v>19000</v>
      </c>
      <c r="H17" s="1">
        <v>19000</v>
      </c>
    </row>
    <row r="18" spans="3:9" s="11" customFormat="1" x14ac:dyDescent="0.35">
      <c r="C18" s="11" t="s">
        <v>11</v>
      </c>
      <c r="D18" s="12">
        <f>+D16-D17</f>
        <v>1000</v>
      </c>
      <c r="E18" s="12">
        <f t="shared" ref="E18:H18" si="0">+E16-E17</f>
        <v>1000</v>
      </c>
      <c r="F18" s="12">
        <f t="shared" si="0"/>
        <v>1000</v>
      </c>
      <c r="G18" s="12">
        <f t="shared" si="0"/>
        <v>1000</v>
      </c>
      <c r="H18" s="12">
        <f t="shared" si="0"/>
        <v>2000</v>
      </c>
      <c r="I18" s="13">
        <f>SUM(D18:H18)</f>
        <v>6000</v>
      </c>
    </row>
    <row r="20" spans="3:9" x14ac:dyDescent="0.35">
      <c r="C20" t="s">
        <v>12</v>
      </c>
      <c r="D20" s="1">
        <v>6000</v>
      </c>
    </row>
    <row r="22" spans="3:9" x14ac:dyDescent="0.35">
      <c r="C22" t="s">
        <v>13</v>
      </c>
      <c r="D22" s="1">
        <f>+D5-D20</f>
        <v>3000</v>
      </c>
    </row>
    <row r="24" spans="3:9" x14ac:dyDescent="0.35">
      <c r="C24" t="s">
        <v>14</v>
      </c>
      <c r="D24" s="1" t="s">
        <v>15</v>
      </c>
      <c r="E24" t="s">
        <v>16</v>
      </c>
      <c r="H24">
        <v>3000</v>
      </c>
      <c r="I24">
        <v>3000</v>
      </c>
    </row>
    <row r="27" spans="3:9" x14ac:dyDescent="0.35">
      <c r="C27" t="s">
        <v>17</v>
      </c>
    </row>
    <row r="29" spans="3:9" x14ac:dyDescent="0.35">
      <c r="C29" t="s">
        <v>0</v>
      </c>
      <c r="D29"/>
      <c r="E29" s="1">
        <v>10000</v>
      </c>
    </row>
    <row r="30" spans="3:9" x14ac:dyDescent="0.35">
      <c r="C30" t="s">
        <v>1</v>
      </c>
      <c r="D30"/>
      <c r="E30" s="1">
        <v>1000</v>
      </c>
    </row>
    <row r="31" spans="3:9" x14ac:dyDescent="0.35">
      <c r="C31" t="s">
        <v>18</v>
      </c>
      <c r="E31" s="1">
        <v>3000</v>
      </c>
    </row>
    <row r="32" spans="3:9" x14ac:dyDescent="0.35">
      <c r="C32" t="s">
        <v>2</v>
      </c>
      <c r="D32"/>
      <c r="E32" s="2">
        <f>+E29-E30-E31</f>
        <v>6000</v>
      </c>
    </row>
    <row r="34" spans="3:10" x14ac:dyDescent="0.35">
      <c r="C34" t="s">
        <v>19</v>
      </c>
    </row>
    <row r="35" spans="3:10" x14ac:dyDescent="0.35">
      <c r="E35" s="4">
        <v>2025</v>
      </c>
      <c r="F35" s="5">
        <f>+E35+1</f>
        <v>2026</v>
      </c>
      <c r="G35" s="5">
        <f>+F35+1</f>
        <v>2027</v>
      </c>
      <c r="H35" s="5">
        <f>+G35+1</f>
        <v>2028</v>
      </c>
      <c r="I35" s="5">
        <f>+H35+1</f>
        <v>2029</v>
      </c>
    </row>
    <row r="36" spans="3:10" x14ac:dyDescent="0.35">
      <c r="C36" t="s">
        <v>20</v>
      </c>
      <c r="D36" s="8" t="s">
        <v>21</v>
      </c>
      <c r="E36" s="9">
        <f>9000/5</f>
        <v>1800</v>
      </c>
      <c r="F36" s="9">
        <f>9000/5</f>
        <v>1800</v>
      </c>
      <c r="G36" s="9">
        <f>9000/5</f>
        <v>1800</v>
      </c>
      <c r="H36" s="9">
        <f>9000/5</f>
        <v>1800</v>
      </c>
      <c r="I36" s="9">
        <f>9000/5</f>
        <v>1800</v>
      </c>
    </row>
    <row r="38" spans="3:10" x14ac:dyDescent="0.35">
      <c r="C38" t="s">
        <v>22</v>
      </c>
      <c r="D38" s="1">
        <v>1000</v>
      </c>
      <c r="E38" s="6">
        <f>+D38+E36</f>
        <v>2800</v>
      </c>
      <c r="F38" s="6">
        <f t="shared" ref="F38:I38" si="1">+E38+F36</f>
        <v>4600</v>
      </c>
      <c r="G38" s="6">
        <f t="shared" si="1"/>
        <v>6400</v>
      </c>
      <c r="H38" s="6">
        <f t="shared" si="1"/>
        <v>8200</v>
      </c>
      <c r="I38" s="6">
        <f t="shared" si="1"/>
        <v>10000</v>
      </c>
    </row>
    <row r="40" spans="3:10" x14ac:dyDescent="0.35">
      <c r="C40" t="s">
        <v>23</v>
      </c>
      <c r="D40" s="8" t="s">
        <v>24</v>
      </c>
      <c r="E40" s="10">
        <f>3000/5</f>
        <v>600</v>
      </c>
      <c r="F40" s="10">
        <f>3000/5</f>
        <v>600</v>
      </c>
      <c r="G40" s="10">
        <f>3000/5</f>
        <v>600</v>
      </c>
      <c r="H40" s="10">
        <f>3000/5</f>
        <v>600</v>
      </c>
      <c r="I40" s="10">
        <f>3000/5</f>
        <v>600</v>
      </c>
    </row>
    <row r="42" spans="3:10" x14ac:dyDescent="0.35">
      <c r="C42" t="s">
        <v>25</v>
      </c>
      <c r="E42">
        <f>+E36-E40</f>
        <v>1200</v>
      </c>
      <c r="F42">
        <f t="shared" ref="F42:I42" si="2">+F36-F40</f>
        <v>1200</v>
      </c>
      <c r="G42">
        <f t="shared" si="2"/>
        <v>1200</v>
      </c>
      <c r="H42">
        <f t="shared" si="2"/>
        <v>1200</v>
      </c>
      <c r="I42">
        <f t="shared" si="2"/>
        <v>1200</v>
      </c>
      <c r="J42">
        <f>SUM(E42:I42)</f>
        <v>6000</v>
      </c>
    </row>
    <row r="43" spans="3:10" x14ac:dyDescent="0.35">
      <c r="C43" t="s">
        <v>26</v>
      </c>
      <c r="D43" s="1">
        <v>3000</v>
      </c>
      <c r="E43" s="6">
        <f>+D43-E40</f>
        <v>2400</v>
      </c>
      <c r="F43" s="6">
        <f t="shared" ref="F43:I43" si="3">+E43-F40</f>
        <v>1800</v>
      </c>
      <c r="G43" s="6">
        <f t="shared" si="3"/>
        <v>1200</v>
      </c>
      <c r="H43" s="6">
        <f t="shared" si="3"/>
        <v>600</v>
      </c>
      <c r="I43" s="6">
        <f t="shared" si="3"/>
        <v>0</v>
      </c>
    </row>
    <row r="44" spans="3:10" x14ac:dyDescent="0.35">
      <c r="E44" s="6"/>
      <c r="F44" s="6"/>
      <c r="G44" s="6"/>
      <c r="H44" s="6"/>
      <c r="I44" s="6"/>
    </row>
    <row r="45" spans="3:10" x14ac:dyDescent="0.35">
      <c r="C45" s="3" t="s">
        <v>27</v>
      </c>
      <c r="E45" s="6"/>
      <c r="F45" s="6"/>
      <c r="G45" s="6"/>
      <c r="H45" s="6"/>
      <c r="I45" s="6"/>
    </row>
    <row r="46" spans="3:10" x14ac:dyDescent="0.35">
      <c r="C46" t="s">
        <v>28</v>
      </c>
      <c r="D46" s="1">
        <v>10000</v>
      </c>
      <c r="E46" s="1">
        <v>10000</v>
      </c>
      <c r="F46" s="1">
        <v>10000</v>
      </c>
      <c r="G46" s="1">
        <v>10000</v>
      </c>
      <c r="H46" s="1">
        <v>10000</v>
      </c>
      <c r="I46" s="1">
        <v>10000</v>
      </c>
    </row>
    <row r="47" spans="3:10" x14ac:dyDescent="0.35">
      <c r="C47" t="s">
        <v>22</v>
      </c>
      <c r="D47" s="1">
        <f>+D4</f>
        <v>1000</v>
      </c>
      <c r="E47" s="6">
        <f>+E38</f>
        <v>2800</v>
      </c>
      <c r="F47" s="6">
        <f t="shared" ref="F47:I47" si="4">+F38</f>
        <v>4600</v>
      </c>
      <c r="G47" s="6">
        <f t="shared" si="4"/>
        <v>6400</v>
      </c>
      <c r="H47" s="6">
        <f t="shared" si="4"/>
        <v>8200</v>
      </c>
      <c r="I47" s="6">
        <f t="shared" si="4"/>
        <v>10000</v>
      </c>
    </row>
    <row r="48" spans="3:10" x14ac:dyDescent="0.35">
      <c r="C48" t="s">
        <v>29</v>
      </c>
      <c r="D48" s="1">
        <f>+D43</f>
        <v>3000</v>
      </c>
      <c r="E48" s="6">
        <f>+E43</f>
        <v>2400</v>
      </c>
      <c r="F48" s="6">
        <f t="shared" ref="F48:I48" si="5">+F43</f>
        <v>1800</v>
      </c>
      <c r="G48" s="6">
        <f t="shared" si="5"/>
        <v>1200</v>
      </c>
      <c r="H48" s="6">
        <f t="shared" si="5"/>
        <v>600</v>
      </c>
      <c r="I48" s="6">
        <f t="shared" si="5"/>
        <v>0</v>
      </c>
    </row>
    <row r="49" spans="2:9" x14ac:dyDescent="0.35">
      <c r="C49" t="s">
        <v>30</v>
      </c>
      <c r="D49" s="1">
        <f>+D46-D47-D48</f>
        <v>6000</v>
      </c>
      <c r="E49" s="1">
        <f t="shared" ref="E49:I49" si="6">+E46-E47-E48</f>
        <v>4800</v>
      </c>
      <c r="F49" s="1">
        <f t="shared" si="6"/>
        <v>3600</v>
      </c>
      <c r="G49" s="1">
        <f t="shared" si="6"/>
        <v>2400</v>
      </c>
      <c r="H49" s="1">
        <f t="shared" si="6"/>
        <v>1200</v>
      </c>
      <c r="I49" s="1">
        <f t="shared" si="6"/>
        <v>0</v>
      </c>
    </row>
    <row r="53" spans="2:9" x14ac:dyDescent="0.35">
      <c r="B53" s="16">
        <v>2</v>
      </c>
      <c r="C53" s="16" t="s">
        <v>38</v>
      </c>
    </row>
    <row r="55" spans="2:9" x14ac:dyDescent="0.35">
      <c r="C55" s="3" t="s">
        <v>8</v>
      </c>
      <c r="D55" s="4">
        <v>2025</v>
      </c>
      <c r="E55" s="5">
        <f>+D55+1</f>
        <v>2026</v>
      </c>
      <c r="F55" s="5">
        <f>+E55+1</f>
        <v>2027</v>
      </c>
      <c r="G55" s="5">
        <f>+F55+1</f>
        <v>2028</v>
      </c>
      <c r="H55" s="5">
        <f>+G55+1</f>
        <v>2029</v>
      </c>
    </row>
    <row r="57" spans="2:9" x14ac:dyDescent="0.35">
      <c r="C57" t="s">
        <v>39</v>
      </c>
      <c r="D57" s="1">
        <v>21000</v>
      </c>
      <c r="E57" s="1">
        <v>21000</v>
      </c>
      <c r="F57" s="1">
        <v>21000</v>
      </c>
      <c r="G57" s="1">
        <v>21000</v>
      </c>
      <c r="H57" s="1">
        <v>22000</v>
      </c>
    </row>
    <row r="58" spans="2:9" x14ac:dyDescent="0.35">
      <c r="C58" t="s">
        <v>40</v>
      </c>
      <c r="D58" s="1">
        <v>19800</v>
      </c>
      <c r="E58" s="1">
        <v>19800</v>
      </c>
      <c r="F58" s="1">
        <v>19800</v>
      </c>
      <c r="G58" s="1">
        <v>19800</v>
      </c>
      <c r="H58" s="1">
        <v>19800</v>
      </c>
    </row>
    <row r="59" spans="2:9" x14ac:dyDescent="0.35">
      <c r="B59" s="11"/>
      <c r="C59" s="11" t="s">
        <v>41</v>
      </c>
      <c r="D59" s="12">
        <f>+D57-D58</f>
        <v>1200</v>
      </c>
      <c r="E59" s="12">
        <f t="shared" ref="E59" si="7">+E57-E58</f>
        <v>1200</v>
      </c>
      <c r="F59" s="12">
        <f t="shared" ref="F59" si="8">+F57-F58</f>
        <v>1200</v>
      </c>
      <c r="G59" s="12">
        <f t="shared" ref="G59" si="9">+G57-G58</f>
        <v>1200</v>
      </c>
      <c r="H59" s="12">
        <f t="shared" ref="H59" si="10">+H57-H58</f>
        <v>2200</v>
      </c>
    </row>
    <row r="60" spans="2:9" x14ac:dyDescent="0.35">
      <c r="C60" t="s">
        <v>42</v>
      </c>
      <c r="D60" s="1">
        <f>+D59/(1+5%)^(D55-2024)</f>
        <v>1142.8571428571429</v>
      </c>
      <c r="E60" s="1">
        <f t="shared" ref="E60:H60" si="11">+E59/(1+5%)^(E55-2024)</f>
        <v>1088.4353741496598</v>
      </c>
      <c r="F60" s="1">
        <f t="shared" si="11"/>
        <v>1036.6051182377712</v>
      </c>
      <c r="G60" s="1">
        <f>+G59/(1+5%)^(G55-2024)</f>
        <v>987.24296975025834</v>
      </c>
      <c r="H60" s="1">
        <f t="shared" si="11"/>
        <v>1723.7575662306097</v>
      </c>
      <c r="I60" s="18">
        <f>SUM(D60:H60)</f>
        <v>5978.8981712254426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12"/>
  <sheetViews>
    <sheetView workbookViewId="0">
      <selection activeCell="I6" sqref="I6"/>
    </sheetView>
  </sheetViews>
  <sheetFormatPr defaultRowHeight="14.5" x14ac:dyDescent="0.35"/>
  <sheetData>
    <row r="4" spans="4:9" x14ac:dyDescent="0.35">
      <c r="D4" s="15" t="s">
        <v>31</v>
      </c>
      <c r="E4" s="15"/>
      <c r="F4" s="15" t="s">
        <v>32</v>
      </c>
      <c r="I4" t="s">
        <v>37</v>
      </c>
    </row>
    <row r="5" spans="4:9" x14ac:dyDescent="0.35">
      <c r="D5" s="15"/>
      <c r="E5" s="15"/>
      <c r="F5" s="15"/>
    </row>
    <row r="6" spans="4:9" x14ac:dyDescent="0.35">
      <c r="D6" s="15">
        <v>100</v>
      </c>
      <c r="E6" s="15"/>
      <c r="F6" s="15">
        <v>105</v>
      </c>
      <c r="G6">
        <f>+F6/D6</f>
        <v>1.05</v>
      </c>
      <c r="I6">
        <f>+F6*(1+5%)</f>
        <v>110.25</v>
      </c>
    </row>
    <row r="7" spans="4:9" x14ac:dyDescent="0.35">
      <c r="D7" s="15"/>
      <c r="E7" s="15"/>
      <c r="F7" s="15"/>
    </row>
    <row r="8" spans="4:9" x14ac:dyDescent="0.35">
      <c r="D8" s="15">
        <f>+F8/(1+5%)</f>
        <v>95.238095238095241</v>
      </c>
      <c r="E8" s="15"/>
      <c r="F8" s="15">
        <v>100</v>
      </c>
      <c r="G8">
        <f>+F8/D8</f>
        <v>1.05</v>
      </c>
    </row>
    <row r="9" spans="4:9" x14ac:dyDescent="0.35">
      <c r="D9" s="15"/>
      <c r="E9" s="15"/>
      <c r="F9" s="15"/>
    </row>
    <row r="10" spans="4:9" x14ac:dyDescent="0.35">
      <c r="D10" t="s">
        <v>33</v>
      </c>
      <c r="F10" t="s">
        <v>34</v>
      </c>
    </row>
    <row r="12" spans="4:9" x14ac:dyDescent="0.35">
      <c r="D12" t="s">
        <v>36</v>
      </c>
      <c r="F1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2025-03-24T13:06:18Z</dcterms:created>
  <dcterms:modified xsi:type="dcterms:W3CDTF">2025-03-24T14:49:09Z</dcterms:modified>
</cp:coreProperties>
</file>