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10" windowWidth="14810" windowHeight="801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Foglio1!$A$1:$F$85</definedName>
  </definedNames>
  <calcPr calcId="145621"/>
</workbook>
</file>

<file path=xl/calcChain.xml><?xml version="1.0" encoding="utf-8"?>
<calcChain xmlns="http://schemas.openxmlformats.org/spreadsheetml/2006/main">
  <c r="B83" i="1" l="1"/>
  <c r="E66" i="1"/>
  <c r="D66" i="1"/>
  <c r="C35" i="1"/>
  <c r="E35" i="1"/>
  <c r="C63" i="1" l="1"/>
  <c r="C62" i="1" l="1"/>
  <c r="C58" i="1"/>
  <c r="C30" i="1"/>
  <c r="C29" i="1"/>
  <c r="C26" i="1"/>
  <c r="C57" i="1"/>
  <c r="C24" i="1"/>
  <c r="C18" i="1"/>
  <c r="B35" i="1" s="1"/>
  <c r="C51" i="1"/>
  <c r="C56" i="1" s="1"/>
  <c r="D35" i="1" l="1"/>
  <c r="B66" i="1"/>
  <c r="C31" i="1"/>
  <c r="C9" i="1"/>
  <c r="C6" i="1"/>
  <c r="C7" i="1"/>
  <c r="C8" i="1"/>
  <c r="C5" i="1"/>
  <c r="C12" i="1"/>
</calcChain>
</file>

<file path=xl/sharedStrings.xml><?xml version="1.0" encoding="utf-8"?>
<sst xmlns="http://schemas.openxmlformats.org/spreadsheetml/2006/main" count="65" uniqueCount="40">
  <si>
    <t xml:space="preserve">Valore Nominale </t>
  </si>
  <si>
    <t>Percentuale di esigibilità</t>
  </si>
  <si>
    <t>Presunto valore di realizzo</t>
  </si>
  <si>
    <t>Differenza=</t>
  </si>
  <si>
    <t>Determinazione dell'accantonamento ai fini della redazione del bilancio:</t>
  </si>
  <si>
    <t>Fondo 31/12/x1</t>
  </si>
  <si>
    <t>Fondo al 31/12/x0</t>
  </si>
  <si>
    <t>Accantonamento</t>
  </si>
  <si>
    <t>Determinazione dell'accantonamento deducibile fiscalmente:</t>
  </si>
  <si>
    <t>Accantonamento del Conto Economico</t>
  </si>
  <si>
    <t>0,5% crediti al 31/12/x1</t>
  </si>
  <si>
    <t>Accantonamento deducibile</t>
  </si>
  <si>
    <t>Accantonamento indeducibile</t>
  </si>
  <si>
    <t>Fondo 31/12/x0 interamente ded. Fisc.</t>
  </si>
  <si>
    <t>Accantonamento ded.</t>
  </si>
  <si>
    <t>Fondo fiscale 31/12/x1</t>
  </si>
  <si>
    <t>5% crediti al 31/12/x1</t>
  </si>
  <si>
    <t>ESERCIZIO 2</t>
  </si>
  <si>
    <t>HP.1</t>
  </si>
  <si>
    <t>HP.2</t>
  </si>
  <si>
    <t>Valore di bilancio</t>
  </si>
  <si>
    <t xml:space="preserve">Valore fiscale </t>
  </si>
  <si>
    <t>variazione +</t>
  </si>
  <si>
    <t xml:space="preserve">Svalutazione </t>
  </si>
  <si>
    <t>Variazione temporanea</t>
  </si>
  <si>
    <t>NOTA BENE</t>
  </si>
  <si>
    <t>Imposte anticipate</t>
  </si>
  <si>
    <t>Scritture contabili:</t>
  </si>
  <si>
    <t>a</t>
  </si>
  <si>
    <t>Imposte anticipate (CE)</t>
  </si>
  <si>
    <t>Credito per imp. anticipate (SP)</t>
  </si>
  <si>
    <t>F.do svalutazione crediti (SP)</t>
  </si>
  <si>
    <t>Acc.to fondo svalut. Crediti (CE)</t>
  </si>
  <si>
    <t>Acc.to deducibile</t>
  </si>
  <si>
    <t>F.do max finale fisc.</t>
  </si>
  <si>
    <t>Essendo il fondo "fiscale" pari a 46.000 (prima dell'acc.to dell'anno)  al massimo si può accantonare fiscalmente 4.000 (46.000+4.000=50.000)</t>
  </si>
  <si>
    <t xml:space="preserve">al massimo essere pari a 50.000 (5% dei crediti).  </t>
  </si>
  <si>
    <t xml:space="preserve">L'accantonamento deducibile è di 4.000 e di conseguenza quello indeducibile è di 29.000 in quanto il fondo "fiscale" al 31/12/20x1 può </t>
  </si>
  <si>
    <t>F.do iniziale (fiscale = civile)</t>
  </si>
  <si>
    <t xml:space="preserve">Accantonamento deducibile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</si>
</sst>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1" applyFont="1"/>
    <xf numFmtId="0" fontId="0" fillId="0" borderId="1" xfId="0" applyBorder="1" applyAlignment="1"/>
    <xf numFmtId="0" fontId="0" fillId="0" borderId="1" xfId="0" applyBorder="1"/>
    <xf numFmtId="164" fontId="1" fillId="0" borderId="2" xfId="2" applyNumberFormat="1" applyFont="1" applyBorder="1" applyAlignment="1"/>
    <xf numFmtId="9" fontId="0" fillId="0" borderId="2" xfId="0" applyNumberFormat="1" applyBorder="1" applyAlignment="1">
      <alignment horizontal="center"/>
    </xf>
    <xf numFmtId="164" fontId="1" fillId="0" borderId="3" xfId="2" applyNumberFormat="1" applyFont="1" applyBorder="1" applyAlignment="1"/>
    <xf numFmtId="43" fontId="1" fillId="0" borderId="4" xfId="2" applyFont="1" applyBorder="1" applyAlignment="1">
      <alignment horizontal="left"/>
    </xf>
    <xf numFmtId="43" fontId="1" fillId="0" borderId="0" xfId="2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Alignment="1">
      <alignment horizontal="right"/>
    </xf>
    <xf numFmtId="43" fontId="0" fillId="0" borderId="0" xfId="0" applyNumberFormat="1"/>
    <xf numFmtId="0" fontId="0" fillId="0" borderId="5" xfId="0" applyBorder="1" applyAlignment="1">
      <alignment horizontal="center"/>
    </xf>
    <xf numFmtId="3" fontId="0" fillId="0" borderId="5" xfId="0" applyNumberFormat="1" applyBorder="1" applyAlignment="1">
      <alignment horizontal="center"/>
    </xf>
    <xf numFmtId="43" fontId="1" fillId="0" borderId="0" xfId="2" applyFont="1"/>
    <xf numFmtId="0" fontId="0" fillId="0" borderId="6" xfId="0" applyBorder="1"/>
    <xf numFmtId="0" fontId="0" fillId="0" borderId="7" xfId="0" applyBorder="1"/>
    <xf numFmtId="43" fontId="0" fillId="0" borderId="8" xfId="0" applyNumberFormat="1" applyBorder="1"/>
    <xf numFmtId="0" fontId="0" fillId="0" borderId="9" xfId="0" applyBorder="1"/>
    <xf numFmtId="0" fontId="0" fillId="0" borderId="10" xfId="0" applyBorder="1"/>
    <xf numFmtId="43" fontId="1" fillId="0" borderId="11" xfId="2" applyFont="1" applyBorder="1"/>
    <xf numFmtId="0" fontId="0" fillId="0" borderId="0" xfId="0" applyBorder="1"/>
    <xf numFmtId="43" fontId="1" fillId="0" borderId="0" xfId="2" applyFont="1" applyBorder="1"/>
    <xf numFmtId="43" fontId="1" fillId="0" borderId="10" xfId="2" applyFont="1" applyBorder="1"/>
    <xf numFmtId="0" fontId="4" fillId="0" borderId="1" xfId="0" applyFont="1" applyBorder="1" applyAlignment="1">
      <alignment horizontal="center"/>
    </xf>
    <xf numFmtId="164" fontId="4" fillId="0" borderId="4" xfId="2" applyNumberFormat="1" applyFont="1" applyBorder="1" applyAlignment="1"/>
    <xf numFmtId="164" fontId="4" fillId="0" borderId="4" xfId="2" applyNumberFormat="1" applyFont="1" applyBorder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43" fontId="7" fillId="0" borderId="0" xfId="0" applyNumberFormat="1" applyFont="1"/>
    <xf numFmtId="43" fontId="0" fillId="0" borderId="0" xfId="3" applyFont="1"/>
    <xf numFmtId="0" fontId="7" fillId="0" borderId="5" xfId="0" applyFont="1" applyBorder="1" applyAlignment="1">
      <alignment horizontal="center"/>
    </xf>
    <xf numFmtId="43" fontId="0" fillId="0" borderId="5" xfId="0" applyNumberFormat="1" applyBorder="1"/>
    <xf numFmtId="4" fontId="8" fillId="0" borderId="5" xfId="0" applyNumberFormat="1" applyFont="1" applyBorder="1" applyAlignment="1">
      <alignment horizontal="center"/>
    </xf>
    <xf numFmtId="43" fontId="8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43" fontId="0" fillId="0" borderId="5" xfId="0" applyNumberFormat="1" applyBorder="1" applyAlignment="1">
      <alignment horizontal="center"/>
    </xf>
    <xf numFmtId="4" fontId="8" fillId="0" borderId="5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8" xfId="0" applyBorder="1"/>
    <xf numFmtId="43" fontId="0" fillId="0" borderId="2" xfId="3" applyFont="1" applyBorder="1"/>
    <xf numFmtId="0" fontId="0" fillId="0" borderId="12" xfId="0" applyBorder="1"/>
    <xf numFmtId="0" fontId="0" fillId="0" borderId="2" xfId="0" applyBorder="1"/>
    <xf numFmtId="0" fontId="0" fillId="0" borderId="0" xfId="0" applyBorder="1" applyAlignment="1">
      <alignment wrapText="1"/>
    </xf>
    <xf numFmtId="0" fontId="8" fillId="0" borderId="0" xfId="0" applyFont="1"/>
    <xf numFmtId="43" fontId="9" fillId="0" borderId="10" xfId="3" applyFont="1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2" xfId="0" applyBorder="1" applyAlignment="1">
      <alignment horizontal="center" wrapText="1"/>
    </xf>
  </cellXfs>
  <cellStyles count="4">
    <cellStyle name="Migliaia" xfId="3" builtinId="3"/>
    <cellStyle name="Migliaia 2" xfId="2"/>
    <cellStyle name="Normale" xfId="0" builtinId="0"/>
    <cellStyle name="Normale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4"/>
  <sheetViews>
    <sheetView tabSelected="1" topLeftCell="A62" zoomScaleNormal="100" workbookViewId="0">
      <selection activeCell="E57" sqref="E57"/>
    </sheetView>
  </sheetViews>
  <sheetFormatPr defaultRowHeight="14.5" x14ac:dyDescent="0.35"/>
  <cols>
    <col min="1" max="1" width="23" customWidth="1"/>
    <col min="2" max="2" width="26.81640625" customWidth="1"/>
    <col min="3" max="3" width="25.81640625" customWidth="1"/>
    <col min="4" max="4" width="22.81640625" bestFit="1" customWidth="1"/>
    <col min="5" max="5" width="17.81640625" bestFit="1" customWidth="1"/>
    <col min="6" max="6" width="15" customWidth="1"/>
    <col min="7" max="7" width="19.453125" customWidth="1"/>
    <col min="8" max="8" width="16.453125" customWidth="1"/>
  </cols>
  <sheetData>
    <row r="1" spans="1:3" ht="15" x14ac:dyDescent="0.25">
      <c r="A1" s="1" t="s">
        <v>17</v>
      </c>
    </row>
    <row r="3" spans="1:3" x14ac:dyDescent="0.35">
      <c r="A3" s="24" t="s">
        <v>0</v>
      </c>
      <c r="B3" s="24" t="s">
        <v>1</v>
      </c>
      <c r="C3" s="24" t="s">
        <v>2</v>
      </c>
    </row>
    <row r="4" spans="1:3" ht="15" x14ac:dyDescent="0.25">
      <c r="A4" s="2"/>
      <c r="B4" s="3"/>
      <c r="C4" s="3"/>
    </row>
    <row r="5" spans="1:3" ht="15" x14ac:dyDescent="0.25">
      <c r="A5" s="4">
        <v>750000</v>
      </c>
      <c r="B5" s="5">
        <v>1</v>
      </c>
      <c r="C5" s="4">
        <f>A5*B5</f>
        <v>750000</v>
      </c>
    </row>
    <row r="6" spans="1:3" ht="15" x14ac:dyDescent="0.25">
      <c r="A6" s="4">
        <v>120000</v>
      </c>
      <c r="B6" s="5">
        <v>0.9</v>
      </c>
      <c r="C6" s="4">
        <f t="shared" ref="C6:C8" si="0">A6*B6</f>
        <v>108000</v>
      </c>
    </row>
    <row r="7" spans="1:3" ht="15" x14ac:dyDescent="0.25">
      <c r="A7" s="4">
        <v>70000</v>
      </c>
      <c r="B7" s="5">
        <v>0.7</v>
      </c>
      <c r="C7" s="4">
        <f t="shared" si="0"/>
        <v>49000</v>
      </c>
    </row>
    <row r="8" spans="1:3" ht="15" x14ac:dyDescent="0.25">
      <c r="A8" s="4">
        <v>40000</v>
      </c>
      <c r="B8" s="5">
        <v>0.3</v>
      </c>
      <c r="C8" s="4">
        <f t="shared" si="0"/>
        <v>12000</v>
      </c>
    </row>
    <row r="9" spans="1:3" ht="15.75" thickBot="1" x14ac:dyDescent="0.3">
      <c r="A9" s="6">
        <v>20000</v>
      </c>
      <c r="B9" s="5">
        <v>0.1</v>
      </c>
      <c r="C9" s="6">
        <f>A9*B9</f>
        <v>2000</v>
      </c>
    </row>
    <row r="10" spans="1:3" ht="15.75" thickTop="1" x14ac:dyDescent="0.25">
      <c r="A10" s="25">
        <v>1000000</v>
      </c>
      <c r="B10" s="7"/>
      <c r="C10" s="26">
        <v>921000</v>
      </c>
    </row>
    <row r="11" spans="1:3" ht="15" x14ac:dyDescent="0.25">
      <c r="A11" s="8"/>
      <c r="B11" s="9"/>
      <c r="C11" s="9"/>
    </row>
    <row r="12" spans="1:3" ht="15" x14ac:dyDescent="0.25">
      <c r="B12" s="10" t="s">
        <v>3</v>
      </c>
      <c r="C12" s="11">
        <f>A10-C10</f>
        <v>79000</v>
      </c>
    </row>
    <row r="14" spans="1:3" ht="15" x14ac:dyDescent="0.25">
      <c r="A14" s="27" t="s">
        <v>18</v>
      </c>
    </row>
    <row r="15" spans="1:3" ht="15" x14ac:dyDescent="0.25">
      <c r="A15" t="s">
        <v>4</v>
      </c>
    </row>
    <row r="17" spans="1:3" ht="15" x14ac:dyDescent="0.25">
      <c r="A17" s="12" t="s">
        <v>5</v>
      </c>
      <c r="B17" s="12" t="s">
        <v>6</v>
      </c>
      <c r="C17" s="12" t="s">
        <v>7</v>
      </c>
    </row>
    <row r="18" spans="1:3" ht="15" x14ac:dyDescent="0.25">
      <c r="A18" s="13">
        <v>79000</v>
      </c>
      <c r="B18" s="13">
        <v>43000</v>
      </c>
      <c r="C18" s="13">
        <f>A18-B18</f>
        <v>36000</v>
      </c>
    </row>
    <row r="21" spans="1:3" ht="15" x14ac:dyDescent="0.25">
      <c r="A21" t="s">
        <v>8</v>
      </c>
    </row>
    <row r="23" spans="1:3" ht="15" x14ac:dyDescent="0.25">
      <c r="A23" t="s">
        <v>9</v>
      </c>
      <c r="C23" s="14">
        <v>36000</v>
      </c>
    </row>
    <row r="24" spans="1:3" ht="15" x14ac:dyDescent="0.25">
      <c r="A24" t="s">
        <v>10</v>
      </c>
      <c r="C24" s="14">
        <f>0.5%*A10</f>
        <v>5000</v>
      </c>
    </row>
    <row r="25" spans="1:3" ht="15" x14ac:dyDescent="0.25">
      <c r="A25" s="15" t="s">
        <v>11</v>
      </c>
      <c r="B25" s="16"/>
      <c r="C25" s="17">
        <v>5000</v>
      </c>
    </row>
    <row r="26" spans="1:3" ht="15" x14ac:dyDescent="0.25">
      <c r="A26" s="18" t="s">
        <v>12</v>
      </c>
      <c r="B26" s="19"/>
      <c r="C26" s="20">
        <f>C23-C25</f>
        <v>31000</v>
      </c>
    </row>
    <row r="27" spans="1:3" ht="15" x14ac:dyDescent="0.25">
      <c r="A27" s="21"/>
      <c r="B27" s="21"/>
      <c r="C27" s="22"/>
    </row>
    <row r="28" spans="1:3" ht="15" x14ac:dyDescent="0.25">
      <c r="A28" t="s">
        <v>13</v>
      </c>
      <c r="C28" s="22">
        <v>43000</v>
      </c>
    </row>
    <row r="29" spans="1:3" ht="15" x14ac:dyDescent="0.25">
      <c r="A29" s="21" t="s">
        <v>14</v>
      </c>
      <c r="B29" s="21"/>
      <c r="C29" s="23">
        <f>0.5%*A10</f>
        <v>5000</v>
      </c>
    </row>
    <row r="30" spans="1:3" ht="15" x14ac:dyDescent="0.25">
      <c r="A30" t="s">
        <v>15</v>
      </c>
      <c r="C30" s="11">
        <f>C28+C29</f>
        <v>48000</v>
      </c>
    </row>
    <row r="31" spans="1:3" ht="15" x14ac:dyDescent="0.25">
      <c r="A31" t="s">
        <v>16</v>
      </c>
      <c r="C31" s="14">
        <f>5%*A10</f>
        <v>50000</v>
      </c>
    </row>
    <row r="34" spans="1:5" ht="15" x14ac:dyDescent="0.25">
      <c r="A34" s="28"/>
      <c r="B34" s="37" t="s">
        <v>20</v>
      </c>
      <c r="C34" s="37" t="s">
        <v>21</v>
      </c>
      <c r="D34" s="37" t="s">
        <v>22</v>
      </c>
      <c r="E34" s="38" t="s">
        <v>26</v>
      </c>
    </row>
    <row r="35" spans="1:5" ht="15" x14ac:dyDescent="0.25">
      <c r="A35" s="33" t="s">
        <v>23</v>
      </c>
      <c r="B35" s="40">
        <f>C18</f>
        <v>36000</v>
      </c>
      <c r="C35" s="36">
        <f>C29</f>
        <v>5000</v>
      </c>
      <c r="D35" s="36">
        <f>B35-C35</f>
        <v>31000</v>
      </c>
      <c r="E35" s="39">
        <f>D35*0.24</f>
        <v>7440</v>
      </c>
    </row>
    <row r="36" spans="1:5" ht="15" x14ac:dyDescent="0.25">
      <c r="A36" s="29"/>
      <c r="B36" s="29"/>
      <c r="C36" s="29"/>
      <c r="D36" s="30" t="s">
        <v>24</v>
      </c>
    </row>
    <row r="37" spans="1:5" ht="15" x14ac:dyDescent="0.25">
      <c r="A37" s="29"/>
      <c r="B37" s="29"/>
      <c r="C37" s="29"/>
      <c r="D37" s="30"/>
    </row>
    <row r="38" spans="1:5" ht="15" x14ac:dyDescent="0.25">
      <c r="A38" t="s">
        <v>27</v>
      </c>
    </row>
    <row r="40" spans="1:5" x14ac:dyDescent="0.35">
      <c r="A40" s="51" t="s">
        <v>32</v>
      </c>
      <c r="B40" s="41" t="s">
        <v>28</v>
      </c>
      <c r="C40" s="53" t="s">
        <v>31</v>
      </c>
      <c r="D40" s="43">
        <v>36000</v>
      </c>
      <c r="E40" s="43">
        <v>36000</v>
      </c>
    </row>
    <row r="41" spans="1:5" x14ac:dyDescent="0.35">
      <c r="A41" s="52"/>
      <c r="C41" s="54"/>
      <c r="D41" s="43"/>
      <c r="E41" s="43"/>
    </row>
    <row r="43" spans="1:5" x14ac:dyDescent="0.35">
      <c r="A43" s="49" t="s">
        <v>30</v>
      </c>
      <c r="B43" s="41" t="s">
        <v>28</v>
      </c>
      <c r="C43" s="42" t="s">
        <v>29</v>
      </c>
      <c r="D43" s="43">
        <v>7440</v>
      </c>
      <c r="E43" s="43">
        <v>7440</v>
      </c>
    </row>
    <row r="44" spans="1:5" x14ac:dyDescent="0.35">
      <c r="A44" s="50"/>
      <c r="C44" s="44"/>
      <c r="D44" s="45"/>
      <c r="E44" s="45"/>
    </row>
    <row r="47" spans="1:5" ht="15" x14ac:dyDescent="0.25">
      <c r="A47" s="27" t="s">
        <v>19</v>
      </c>
    </row>
    <row r="48" spans="1:5" ht="15" x14ac:dyDescent="0.25">
      <c r="A48" t="s">
        <v>4</v>
      </c>
    </row>
    <row r="50" spans="1:3" ht="15" x14ac:dyDescent="0.25">
      <c r="A50" s="12" t="s">
        <v>5</v>
      </c>
      <c r="B50" s="12" t="s">
        <v>6</v>
      </c>
      <c r="C50" s="12" t="s">
        <v>7</v>
      </c>
    </row>
    <row r="51" spans="1:3" ht="15" x14ac:dyDescent="0.25">
      <c r="A51" s="13">
        <v>79000</v>
      </c>
      <c r="B51" s="13">
        <v>46000</v>
      </c>
      <c r="C51" s="13">
        <f>A51-B51</f>
        <v>33000</v>
      </c>
    </row>
    <row r="54" spans="1:3" ht="15" x14ac:dyDescent="0.25">
      <c r="A54" t="s">
        <v>8</v>
      </c>
    </row>
    <row r="56" spans="1:3" x14ac:dyDescent="0.35">
      <c r="A56" t="s">
        <v>9</v>
      </c>
      <c r="C56" s="14">
        <f>C51</f>
        <v>33000</v>
      </c>
    </row>
    <row r="57" spans="1:3" x14ac:dyDescent="0.35">
      <c r="A57" t="s">
        <v>10</v>
      </c>
      <c r="C57" s="14">
        <f>0.5%*A10</f>
        <v>5000</v>
      </c>
    </row>
    <row r="58" spans="1:3" x14ac:dyDescent="0.35">
      <c r="A58" s="21" t="s">
        <v>16</v>
      </c>
      <c r="B58" s="21"/>
      <c r="C58" s="22">
        <f>5%*A10</f>
        <v>50000</v>
      </c>
    </row>
    <row r="59" spans="1:3" x14ac:dyDescent="0.35">
      <c r="A59" t="s">
        <v>13</v>
      </c>
      <c r="C59" s="22">
        <v>46000</v>
      </c>
    </row>
    <row r="60" spans="1:3" x14ac:dyDescent="0.35">
      <c r="A60" t="s">
        <v>15</v>
      </c>
      <c r="C60" s="11">
        <v>50000</v>
      </c>
    </row>
    <row r="62" spans="1:3" x14ac:dyDescent="0.35">
      <c r="A62" s="29" t="s">
        <v>39</v>
      </c>
      <c r="B62" s="29"/>
      <c r="C62" s="31">
        <f>4000</f>
        <v>4000</v>
      </c>
    </row>
    <row r="63" spans="1:3" x14ac:dyDescent="0.35">
      <c r="A63" t="s">
        <v>12</v>
      </c>
      <c r="C63" s="32">
        <f>C56-C62</f>
        <v>29000</v>
      </c>
    </row>
    <row r="65" spans="1:5" x14ac:dyDescent="0.35">
      <c r="A65" s="28"/>
      <c r="B65" s="37" t="s">
        <v>20</v>
      </c>
      <c r="C65" s="37" t="s">
        <v>21</v>
      </c>
      <c r="D65" s="37" t="s">
        <v>22</v>
      </c>
      <c r="E65" s="38" t="s">
        <v>26</v>
      </c>
    </row>
    <row r="66" spans="1:5" x14ac:dyDescent="0.35">
      <c r="A66" s="33" t="s">
        <v>23</v>
      </c>
      <c r="B66" s="35">
        <f>C51</f>
        <v>33000</v>
      </c>
      <c r="C66" s="36">
        <v>4000</v>
      </c>
      <c r="D66" s="36">
        <f>B66-C66</f>
        <v>29000</v>
      </c>
      <c r="E66" s="34">
        <f>D66*0.24</f>
        <v>6960</v>
      </c>
    </row>
    <row r="67" spans="1:5" x14ac:dyDescent="0.35">
      <c r="A67" s="29"/>
      <c r="B67" s="29"/>
      <c r="C67" s="29"/>
      <c r="D67" s="30" t="s">
        <v>24</v>
      </c>
    </row>
    <row r="69" spans="1:5" x14ac:dyDescent="0.35">
      <c r="A69" t="s">
        <v>27</v>
      </c>
    </row>
    <row r="71" spans="1:5" ht="15" customHeight="1" x14ac:dyDescent="0.35">
      <c r="A71" s="51" t="s">
        <v>32</v>
      </c>
      <c r="B71" s="41" t="s">
        <v>28</v>
      </c>
      <c r="C71" s="53" t="s">
        <v>31</v>
      </c>
      <c r="D71" s="43">
        <v>33000</v>
      </c>
      <c r="E71" s="43">
        <v>33000</v>
      </c>
    </row>
    <row r="72" spans="1:5" x14ac:dyDescent="0.35">
      <c r="A72" s="52"/>
      <c r="C72" s="54"/>
      <c r="D72" s="43"/>
      <c r="E72" s="43"/>
    </row>
    <row r="74" spans="1:5" ht="15" customHeight="1" x14ac:dyDescent="0.35">
      <c r="A74" s="49" t="s">
        <v>30</v>
      </c>
      <c r="B74" s="41" t="s">
        <v>28</v>
      </c>
      <c r="C74" s="42" t="s">
        <v>29</v>
      </c>
      <c r="D74" s="43">
        <v>6960</v>
      </c>
      <c r="E74" s="43">
        <v>6960</v>
      </c>
    </row>
    <row r="75" spans="1:5" x14ac:dyDescent="0.35">
      <c r="A75" s="50"/>
      <c r="C75" s="44"/>
      <c r="D75" s="45"/>
      <c r="E75" s="45"/>
    </row>
    <row r="76" spans="1:5" x14ac:dyDescent="0.35">
      <c r="A76" s="46"/>
      <c r="C76" s="21"/>
      <c r="D76" s="21"/>
      <c r="E76" s="21"/>
    </row>
    <row r="77" spans="1:5" x14ac:dyDescent="0.35">
      <c r="A77" s="30" t="s">
        <v>25</v>
      </c>
    </row>
    <row r="78" spans="1:5" x14ac:dyDescent="0.35">
      <c r="A78" s="29" t="s">
        <v>37</v>
      </c>
      <c r="B78" s="29"/>
      <c r="C78" s="29"/>
    </row>
    <row r="79" spans="1:5" x14ac:dyDescent="0.35">
      <c r="A79" s="29" t="s">
        <v>36</v>
      </c>
      <c r="B79" s="29"/>
      <c r="C79" s="29"/>
    </row>
    <row r="80" spans="1:5" x14ac:dyDescent="0.35">
      <c r="A80" s="29" t="s">
        <v>35</v>
      </c>
    </row>
    <row r="82" spans="1:2" x14ac:dyDescent="0.35">
      <c r="A82" s="47" t="s">
        <v>38</v>
      </c>
      <c r="B82" s="32">
        <v>46000</v>
      </c>
    </row>
    <row r="83" spans="1:2" x14ac:dyDescent="0.35">
      <c r="A83" s="47" t="s">
        <v>33</v>
      </c>
      <c r="B83" s="48">
        <f>B84-B82</f>
        <v>4000</v>
      </c>
    </row>
    <row r="84" spans="1:2" x14ac:dyDescent="0.35">
      <c r="A84" s="47" t="s">
        <v>34</v>
      </c>
      <c r="B84" s="32">
        <v>50000</v>
      </c>
    </row>
  </sheetData>
  <mergeCells count="6">
    <mergeCell ref="A74:A75"/>
    <mergeCell ref="A40:A41"/>
    <mergeCell ref="A43:A44"/>
    <mergeCell ref="C40:C41"/>
    <mergeCell ref="A71:A72"/>
    <mergeCell ref="C71:C72"/>
  </mergeCells>
  <pageMargins left="0.7" right="0.7" top="0.59" bottom="0.44" header="0.3" footer="0.3"/>
  <pageSetup paperSize="9" scale="68" fitToHeight="0" orientation="portrait" r:id="rId1"/>
  <rowBreaks count="1" manualBreakCount="1">
    <brk id="46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2018-11-26T08:17:03Z</dcterms:modified>
</cp:coreProperties>
</file>