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UNIVERSI\Ragioneria\"/>
    </mc:Choice>
  </mc:AlternateContent>
  <bookViews>
    <workbookView xWindow="0" yWindow="0" windowWidth="15360" windowHeight="7155"/>
  </bookViews>
  <sheets>
    <sheet name="con certezza recupero" sheetId="1" r:id="rId1"/>
    <sheet name="senza certezza recupero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5" i="2" l="1"/>
  <c r="E63" i="2" s="1"/>
  <c r="H40" i="2"/>
  <c r="H39" i="2"/>
  <c r="H52" i="2" s="1"/>
  <c r="F34" i="2"/>
  <c r="F33" i="2"/>
  <c r="F36" i="2" s="1"/>
  <c r="E14" i="2"/>
  <c r="H49" i="2" l="1"/>
  <c r="E62" i="2" s="1"/>
  <c r="E64" i="2" s="1"/>
  <c r="H36" i="2"/>
  <c r="F42" i="2"/>
  <c r="H42" i="2" s="1"/>
  <c r="F33" i="1"/>
  <c r="H40" i="1" l="1"/>
  <c r="H55" i="1" s="1"/>
  <c r="H39" i="1"/>
  <c r="H52" i="1" s="1"/>
  <c r="F34" i="1"/>
  <c r="F36" i="1" s="1"/>
  <c r="E14" i="1"/>
  <c r="H36" i="1" l="1"/>
  <c r="F42" i="1"/>
  <c r="H42" i="1" s="1"/>
  <c r="H49" i="1" s="1"/>
  <c r="E63" i="1"/>
  <c r="E62" i="1"/>
  <c r="E64" i="1" l="1"/>
</calcChain>
</file>

<file path=xl/sharedStrings.xml><?xml version="1.0" encoding="utf-8"?>
<sst xmlns="http://schemas.openxmlformats.org/spreadsheetml/2006/main" count="95" uniqueCount="43">
  <si>
    <t>REDDITO ANTE IMPOSTE</t>
  </si>
  <si>
    <t>SPESE AUTOVETTURA</t>
  </si>
  <si>
    <t xml:space="preserve">PLUSVALENZA </t>
  </si>
  <si>
    <t>DIVIDENDO</t>
  </si>
  <si>
    <t>variazioni permanenti</t>
  </si>
  <si>
    <t>spese autovetture</t>
  </si>
  <si>
    <t>dividendo</t>
  </si>
  <si>
    <t>REDDITO CIVILISTICO TASSATO</t>
  </si>
  <si>
    <t>variazioni temporanee</t>
  </si>
  <si>
    <t>ammortamento eccedente</t>
  </si>
  <si>
    <t>plusvalenza rinviata</t>
  </si>
  <si>
    <t>REDDITO IMPONIBILE</t>
  </si>
  <si>
    <t>IMPOSTE DI COMPETENZA</t>
  </si>
  <si>
    <t>BENEFICIO FISCALE DELLA PERDITA</t>
  </si>
  <si>
    <t>IMPOSTE ANTICIPATE</t>
  </si>
  <si>
    <t>IMPOSTE DIFFERITE</t>
  </si>
  <si>
    <t>crediti per imposta anticipate</t>
  </si>
  <si>
    <t>a</t>
  </si>
  <si>
    <t>imposte anticipate</t>
  </si>
  <si>
    <t>imposte differite</t>
  </si>
  <si>
    <t>fondo imposte differite</t>
  </si>
  <si>
    <t>22) Imposte di compentenza</t>
  </si>
  <si>
    <t>Svolgimento dell'esercizio:</t>
  </si>
  <si>
    <t>non vi è certezza sull'utilizzo futuro delle perdite fiscali</t>
  </si>
  <si>
    <t>il beneficio fiscale della perdita si può iscrivere nei limiti delle imposte differite al netto delle anticipate</t>
  </si>
  <si>
    <t>per beneficio fiscale della perdita</t>
  </si>
  <si>
    <t>per imposte differite sul plusvalenza</t>
  </si>
  <si>
    <t>per imposte anticipate su ammortamento</t>
  </si>
  <si>
    <t>In bilancio:</t>
  </si>
  <si>
    <t>In contabilità:</t>
  </si>
  <si>
    <t>Dati dell'esercizio:</t>
  </si>
  <si>
    <t>Ammortamento civilistico macchinari</t>
  </si>
  <si>
    <t>Tale reddito è stato calcolato imputando a conto economico:</t>
  </si>
  <si>
    <t>mentre ai fini fiscali l'ammortamento massimo sarebbe:</t>
  </si>
  <si>
    <t>Costo di acquisto</t>
  </si>
  <si>
    <t>coefficiente di ammortamento</t>
  </si>
  <si>
    <t>ammortamento fiscale</t>
  </si>
  <si>
    <t>Deducibile fiscalmente solo per il 20%</t>
  </si>
  <si>
    <t>su beni posseduti da oltre 3 anni e quindi tassabile in 5 esercizi</t>
  </si>
  <si>
    <t>da srl partecipata, imponibile solo per il 5%</t>
  </si>
  <si>
    <t>Vi è raginevole certezza sull'utilizzo futuro delle perdite fiscali</t>
  </si>
  <si>
    <t xml:space="preserve">Totale 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</si>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</sst>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1" applyFont="1"/>
    <xf numFmtId="9" fontId="0" fillId="0" borderId="0" xfId="0" applyNumberFormat="1"/>
    <xf numFmtId="0" fontId="2" fillId="0" borderId="0" xfId="0" applyFont="1"/>
    <xf numFmtId="10" fontId="0" fillId="0" borderId="0" xfId="0" applyNumberFormat="1"/>
    <xf numFmtId="164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0" applyFont="1"/>
    <xf numFmtId="164" fontId="0" fillId="0" borderId="1" xfId="0" applyNumberFormat="1" applyBorder="1"/>
    <xf numFmtId="164" fontId="5" fillId="0" borderId="0" xfId="0" applyNumberFormat="1" applyFont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64"/>
  <sheetViews>
    <sheetView tabSelected="1" topLeftCell="A52" zoomScale="140" zoomScaleNormal="140" workbookViewId="0">
      <selection activeCell="F53" sqref="F53"/>
    </sheetView>
  </sheetViews>
  <sheetFormatPr defaultRowHeight="15" x14ac:dyDescent="0.25"/>
  <cols>
    <col min="4" max="4" width="11.7109375" bestFit="1" customWidth="1"/>
    <col min="5" max="5" width="12.5703125" customWidth="1"/>
    <col min="6" max="6" width="13.42578125" style="1" bestFit="1" customWidth="1"/>
    <col min="8" max="8" width="10.85546875" customWidth="1"/>
    <col min="9" max="9" width="9.5703125" bestFit="1" customWidth="1"/>
  </cols>
  <sheetData>
    <row r="3" spans="2:6" x14ac:dyDescent="0.25">
      <c r="B3" s="6" t="s">
        <v>30</v>
      </c>
    </row>
    <row r="6" spans="2:6" x14ac:dyDescent="0.25">
      <c r="B6" t="s">
        <v>0</v>
      </c>
      <c r="F6" s="1">
        <v>50000</v>
      </c>
    </row>
    <row r="8" spans="2:6" x14ac:dyDescent="0.25">
      <c r="B8" s="3" t="s">
        <v>32</v>
      </c>
    </row>
    <row r="10" spans="2:6" x14ac:dyDescent="0.25">
      <c r="B10" t="s">
        <v>31</v>
      </c>
      <c r="F10" s="1">
        <v>35000</v>
      </c>
    </row>
    <row r="11" spans="2:6" x14ac:dyDescent="0.25">
      <c r="B11" t="s">
        <v>33</v>
      </c>
    </row>
    <row r="12" spans="2:6" x14ac:dyDescent="0.25">
      <c r="B12" t="s">
        <v>34</v>
      </c>
      <c r="E12" s="1">
        <v>200000</v>
      </c>
    </row>
    <row r="13" spans="2:6" x14ac:dyDescent="0.25">
      <c r="B13" t="s">
        <v>35</v>
      </c>
      <c r="D13" s="1"/>
      <c r="E13" s="2">
        <v>0.15</v>
      </c>
    </row>
    <row r="14" spans="2:6" x14ac:dyDescent="0.25">
      <c r="B14" t="s">
        <v>36</v>
      </c>
      <c r="D14" s="1"/>
      <c r="E14" s="1">
        <f>+E13*E12</f>
        <v>30000</v>
      </c>
    </row>
    <row r="16" spans="2:6" x14ac:dyDescent="0.25">
      <c r="B16" t="s">
        <v>1</v>
      </c>
      <c r="F16" s="1">
        <v>14000</v>
      </c>
    </row>
    <row r="17" spans="2:6" x14ac:dyDescent="0.25">
      <c r="B17" t="s">
        <v>37</v>
      </c>
    </row>
    <row r="19" spans="2:6" x14ac:dyDescent="0.25">
      <c r="B19" t="s">
        <v>2</v>
      </c>
      <c r="F19" s="1">
        <v>50000</v>
      </c>
    </row>
    <row r="20" spans="2:6" x14ac:dyDescent="0.25">
      <c r="B20" t="s">
        <v>38</v>
      </c>
    </row>
    <row r="22" spans="2:6" x14ac:dyDescent="0.25">
      <c r="B22" t="s">
        <v>3</v>
      </c>
      <c r="F22" s="1">
        <v>100000</v>
      </c>
    </row>
    <row r="23" spans="2:6" x14ac:dyDescent="0.25">
      <c r="B23" t="s">
        <v>39</v>
      </c>
    </row>
    <row r="25" spans="2:6" x14ac:dyDescent="0.25">
      <c r="B25" s="8" t="s">
        <v>40</v>
      </c>
    </row>
    <row r="28" spans="2:6" x14ac:dyDescent="0.25">
      <c r="B28" s="6" t="s">
        <v>22</v>
      </c>
    </row>
    <row r="30" spans="2:6" x14ac:dyDescent="0.25">
      <c r="B30" t="s">
        <v>0</v>
      </c>
      <c r="F30" s="1">
        <v>50000</v>
      </c>
    </row>
    <row r="32" spans="2:6" x14ac:dyDescent="0.25">
      <c r="B32" s="3" t="s">
        <v>4</v>
      </c>
    </row>
    <row r="33" spans="2:9" x14ac:dyDescent="0.25">
      <c r="B33" t="s">
        <v>5</v>
      </c>
      <c r="F33" s="1">
        <f>+F16*80%</f>
        <v>11200</v>
      </c>
    </row>
    <row r="34" spans="2:9" x14ac:dyDescent="0.25">
      <c r="B34" t="s">
        <v>6</v>
      </c>
      <c r="F34" s="1">
        <f>-F22*95%</f>
        <v>-95000</v>
      </c>
    </row>
    <row r="36" spans="2:9" x14ac:dyDescent="0.25">
      <c r="B36" t="s">
        <v>7</v>
      </c>
      <c r="F36" s="1">
        <f>SUM(F30:F35)</f>
        <v>-33800</v>
      </c>
      <c r="G36" s="4">
        <v>0.24</v>
      </c>
      <c r="H36" s="5">
        <f>+G36*F36</f>
        <v>-8112</v>
      </c>
      <c r="I36" t="s">
        <v>12</v>
      </c>
    </row>
    <row r="38" spans="2:9" x14ac:dyDescent="0.25">
      <c r="B38" s="3" t="s">
        <v>8</v>
      </c>
    </row>
    <row r="39" spans="2:9" x14ac:dyDescent="0.25">
      <c r="B39" t="s">
        <v>9</v>
      </c>
      <c r="F39" s="1">
        <v>5000</v>
      </c>
      <c r="G39" s="4">
        <v>0.24</v>
      </c>
      <c r="H39" s="5">
        <f>+G39*F39</f>
        <v>1200</v>
      </c>
      <c r="I39" t="s">
        <v>14</v>
      </c>
    </row>
    <row r="40" spans="2:9" x14ac:dyDescent="0.25">
      <c r="B40" t="s">
        <v>10</v>
      </c>
      <c r="F40" s="1">
        <v>-40000</v>
      </c>
      <c r="G40" s="4">
        <v>0.24</v>
      </c>
      <c r="H40" s="5">
        <f>+G40*F40</f>
        <v>-9600</v>
      </c>
      <c r="I40" t="s">
        <v>15</v>
      </c>
    </row>
    <row r="42" spans="2:9" x14ac:dyDescent="0.25">
      <c r="B42" t="s">
        <v>11</v>
      </c>
      <c r="F42" s="1">
        <f>SUM(F36:F40)</f>
        <v>-68800</v>
      </c>
      <c r="G42" s="4">
        <v>0.24</v>
      </c>
      <c r="H42" s="5">
        <f>+G42*F42</f>
        <v>-16512</v>
      </c>
      <c r="I42" t="s">
        <v>13</v>
      </c>
    </row>
    <row r="46" spans="2:9" x14ac:dyDescent="0.25">
      <c r="B46" s="6" t="s">
        <v>29</v>
      </c>
    </row>
    <row r="49" spans="2:9" x14ac:dyDescent="0.25">
      <c r="B49" t="s">
        <v>16</v>
      </c>
      <c r="E49" t="s">
        <v>17</v>
      </c>
      <c r="F49" s="1" t="s">
        <v>18</v>
      </c>
      <c r="H49" s="5">
        <f>-H42</f>
        <v>16512</v>
      </c>
    </row>
    <row r="50" spans="2:9" x14ac:dyDescent="0.25">
      <c r="B50" s="7" t="s">
        <v>25</v>
      </c>
    </row>
    <row r="52" spans="2:9" x14ac:dyDescent="0.25">
      <c r="B52" t="s">
        <v>16</v>
      </c>
      <c r="E52" t="s">
        <v>17</v>
      </c>
      <c r="F52" s="1" t="s">
        <v>18</v>
      </c>
      <c r="H52" s="5">
        <f>+H39</f>
        <v>1200</v>
      </c>
    </row>
    <row r="53" spans="2:9" x14ac:dyDescent="0.25">
      <c r="B53" s="7" t="s">
        <v>27</v>
      </c>
    </row>
    <row r="55" spans="2:9" x14ac:dyDescent="0.25">
      <c r="B55" t="s">
        <v>19</v>
      </c>
      <c r="E55" t="s">
        <v>17</v>
      </c>
      <c r="F55" s="1" t="s">
        <v>20</v>
      </c>
      <c r="H55" s="5">
        <f>-H40</f>
        <v>9600</v>
      </c>
      <c r="I55" s="5"/>
    </row>
    <row r="56" spans="2:9" x14ac:dyDescent="0.25">
      <c r="B56" s="7" t="s">
        <v>26</v>
      </c>
    </row>
    <row r="57" spans="2:9" x14ac:dyDescent="0.25">
      <c r="B57" s="7"/>
    </row>
    <row r="58" spans="2:9" x14ac:dyDescent="0.25">
      <c r="B58" s="7"/>
    </row>
    <row r="59" spans="2:9" x14ac:dyDescent="0.25">
      <c r="B59" s="6" t="s">
        <v>28</v>
      </c>
    </row>
    <row r="60" spans="2:9" x14ac:dyDescent="0.25">
      <c r="B60" s="6"/>
    </row>
    <row r="61" spans="2:9" x14ac:dyDescent="0.25">
      <c r="B61" t="s">
        <v>21</v>
      </c>
    </row>
    <row r="62" spans="2:9" x14ac:dyDescent="0.25">
      <c r="C62" t="s">
        <v>18</v>
      </c>
      <c r="E62" s="5">
        <f>-H52-H49</f>
        <v>-17712</v>
      </c>
    </row>
    <row r="63" spans="2:9" x14ac:dyDescent="0.25">
      <c r="C63" t="s">
        <v>19</v>
      </c>
      <c r="E63" s="5">
        <f>+H55</f>
        <v>9600</v>
      </c>
    </row>
    <row r="64" spans="2:9" x14ac:dyDescent="0.25">
      <c r="C64" t="s">
        <v>41</v>
      </c>
      <c r="E64" s="9">
        <f>+E63+E62</f>
        <v>-8112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64"/>
  <sheetViews>
    <sheetView topLeftCell="A46" zoomScale="140" zoomScaleNormal="140" workbookViewId="0">
      <selection activeCell="A63" sqref="A63"/>
    </sheetView>
  </sheetViews>
  <sheetFormatPr defaultRowHeight="15" x14ac:dyDescent="0.25"/>
  <cols>
    <col min="4" max="4" width="11.7109375" bestFit="1" customWidth="1"/>
    <col min="5" max="5" width="12.5703125" customWidth="1"/>
    <col min="6" max="6" width="13.42578125" style="1" bestFit="1" customWidth="1"/>
    <col min="8" max="8" width="10.85546875" customWidth="1"/>
    <col min="9" max="9" width="9.5703125" bestFit="1" customWidth="1"/>
  </cols>
  <sheetData>
    <row r="3" spans="2:6" x14ac:dyDescent="0.25">
      <c r="B3" s="6" t="s">
        <v>30</v>
      </c>
    </row>
    <row r="6" spans="2:6" x14ac:dyDescent="0.25">
      <c r="B6" t="s">
        <v>0</v>
      </c>
      <c r="F6" s="1">
        <v>50000</v>
      </c>
    </row>
    <row r="8" spans="2:6" x14ac:dyDescent="0.25">
      <c r="B8" s="3" t="s">
        <v>32</v>
      </c>
    </row>
    <row r="10" spans="2:6" x14ac:dyDescent="0.25">
      <c r="B10" t="s">
        <v>31</v>
      </c>
      <c r="F10" s="1">
        <v>35000</v>
      </c>
    </row>
    <row r="11" spans="2:6" x14ac:dyDescent="0.25">
      <c r="B11" t="s">
        <v>33</v>
      </c>
    </row>
    <row r="12" spans="2:6" x14ac:dyDescent="0.25">
      <c r="B12" t="s">
        <v>34</v>
      </c>
      <c r="E12" s="1">
        <v>200000</v>
      </c>
    </row>
    <row r="13" spans="2:6" x14ac:dyDescent="0.25">
      <c r="B13" t="s">
        <v>35</v>
      </c>
      <c r="D13" s="1"/>
      <c r="E13" s="2">
        <v>0.15</v>
      </c>
    </row>
    <row r="14" spans="2:6" x14ac:dyDescent="0.25">
      <c r="B14" t="s">
        <v>36</v>
      </c>
      <c r="D14" s="1"/>
      <c r="E14" s="1">
        <f>+E13*E12</f>
        <v>30000</v>
      </c>
    </row>
    <row r="16" spans="2:6" x14ac:dyDescent="0.25">
      <c r="B16" t="s">
        <v>1</v>
      </c>
      <c r="F16" s="1">
        <v>14000</v>
      </c>
    </row>
    <row r="17" spans="2:6" x14ac:dyDescent="0.25">
      <c r="B17" t="s">
        <v>37</v>
      </c>
    </row>
    <row r="19" spans="2:6" x14ac:dyDescent="0.25">
      <c r="B19" t="s">
        <v>2</v>
      </c>
      <c r="F19" s="1">
        <v>50000</v>
      </c>
    </row>
    <row r="20" spans="2:6" x14ac:dyDescent="0.25">
      <c r="B20" t="s">
        <v>38</v>
      </c>
    </row>
    <row r="22" spans="2:6" x14ac:dyDescent="0.25">
      <c r="B22" t="s">
        <v>3</v>
      </c>
      <c r="F22" s="1">
        <v>100000</v>
      </c>
    </row>
    <row r="23" spans="2:6" x14ac:dyDescent="0.25">
      <c r="B23" t="s">
        <v>39</v>
      </c>
    </row>
    <row r="25" spans="2:6" x14ac:dyDescent="0.25">
      <c r="B25" s="8" t="s">
        <v>23</v>
      </c>
    </row>
    <row r="28" spans="2:6" x14ac:dyDescent="0.25">
      <c r="B28" s="6" t="s">
        <v>22</v>
      </c>
    </row>
    <row r="30" spans="2:6" x14ac:dyDescent="0.25">
      <c r="B30" t="s">
        <v>0</v>
      </c>
      <c r="F30" s="1">
        <v>50000</v>
      </c>
    </row>
    <row r="32" spans="2:6" x14ac:dyDescent="0.25">
      <c r="B32" s="3" t="s">
        <v>4</v>
      </c>
    </row>
    <row r="33" spans="2:9" x14ac:dyDescent="0.25">
      <c r="B33" t="s">
        <v>5</v>
      </c>
      <c r="F33" s="1">
        <f>+F16*80%</f>
        <v>11200</v>
      </c>
    </row>
    <row r="34" spans="2:9" x14ac:dyDescent="0.25">
      <c r="B34" t="s">
        <v>6</v>
      </c>
      <c r="F34" s="1">
        <f>-F22*95%</f>
        <v>-95000</v>
      </c>
    </row>
    <row r="36" spans="2:9" x14ac:dyDescent="0.25">
      <c r="B36" t="s">
        <v>7</v>
      </c>
      <c r="F36" s="1">
        <f>SUM(F30:F35)</f>
        <v>-33800</v>
      </c>
      <c r="G36" s="4">
        <v>0.24</v>
      </c>
      <c r="H36" s="5">
        <f>+G36*F36</f>
        <v>-8112</v>
      </c>
      <c r="I36" t="s">
        <v>12</v>
      </c>
    </row>
    <row r="38" spans="2:9" x14ac:dyDescent="0.25">
      <c r="B38" s="3" t="s">
        <v>8</v>
      </c>
    </row>
    <row r="39" spans="2:9" x14ac:dyDescent="0.25">
      <c r="B39" t="s">
        <v>9</v>
      </c>
      <c r="F39" s="1">
        <v>5000</v>
      </c>
      <c r="G39" s="4">
        <v>0.24</v>
      </c>
      <c r="H39" s="5">
        <f>+G39*F39</f>
        <v>1200</v>
      </c>
      <c r="I39" t="s">
        <v>14</v>
      </c>
    </row>
    <row r="40" spans="2:9" x14ac:dyDescent="0.25">
      <c r="B40" t="s">
        <v>10</v>
      </c>
      <c r="F40" s="1">
        <v>-40000</v>
      </c>
      <c r="G40" s="4">
        <v>0.24</v>
      </c>
      <c r="H40" s="5">
        <f>+G40*F40</f>
        <v>-9600</v>
      </c>
      <c r="I40" t="s">
        <v>15</v>
      </c>
    </row>
    <row r="42" spans="2:9" x14ac:dyDescent="0.25">
      <c r="B42" t="s">
        <v>11</v>
      </c>
      <c r="F42" s="1">
        <f>SUM(F36:F40)</f>
        <v>-68800</v>
      </c>
      <c r="G42" s="4">
        <v>0.24</v>
      </c>
      <c r="H42" s="5">
        <f>+G42*F42</f>
        <v>-16512</v>
      </c>
      <c r="I42" t="s">
        <v>13</v>
      </c>
    </row>
    <row r="46" spans="2:9" x14ac:dyDescent="0.25">
      <c r="B46" s="6" t="s">
        <v>29</v>
      </c>
    </row>
    <row r="49" spans="2:9" x14ac:dyDescent="0.25">
      <c r="B49" t="s">
        <v>16</v>
      </c>
      <c r="E49" t="s">
        <v>17</v>
      </c>
      <c r="F49" s="1" t="s">
        <v>18</v>
      </c>
      <c r="H49" s="10">
        <f>+H55-H52</f>
        <v>8400</v>
      </c>
      <c r="I49" s="8" t="s">
        <v>24</v>
      </c>
    </row>
    <row r="50" spans="2:9" x14ac:dyDescent="0.25">
      <c r="B50" s="7" t="s">
        <v>25</v>
      </c>
    </row>
    <row r="52" spans="2:9" x14ac:dyDescent="0.25">
      <c r="B52" t="s">
        <v>16</v>
      </c>
      <c r="E52" t="s">
        <v>17</v>
      </c>
      <c r="F52" s="1" t="s">
        <v>18</v>
      </c>
      <c r="H52" s="5">
        <f>+H39</f>
        <v>1200</v>
      </c>
    </row>
    <row r="53" spans="2:9" x14ac:dyDescent="0.25">
      <c r="B53" s="7" t="s">
        <v>27</v>
      </c>
    </row>
    <row r="55" spans="2:9" x14ac:dyDescent="0.25">
      <c r="B55" t="s">
        <v>19</v>
      </c>
      <c r="E55" t="s">
        <v>17</v>
      </c>
      <c r="F55" s="1" t="s">
        <v>20</v>
      </c>
      <c r="H55" s="5">
        <f>-H40</f>
        <v>9600</v>
      </c>
      <c r="I55" s="5"/>
    </row>
    <row r="56" spans="2:9" x14ac:dyDescent="0.25">
      <c r="B56" s="7" t="s">
        <v>26</v>
      </c>
    </row>
    <row r="57" spans="2:9" x14ac:dyDescent="0.25">
      <c r="B57" s="7"/>
    </row>
    <row r="58" spans="2:9" x14ac:dyDescent="0.25">
      <c r="B58" s="7"/>
    </row>
    <row r="59" spans="2:9" x14ac:dyDescent="0.25">
      <c r="B59" s="6" t="s">
        <v>28</v>
      </c>
    </row>
    <row r="60" spans="2:9" x14ac:dyDescent="0.25">
      <c r="B60" s="6"/>
    </row>
    <row r="61" spans="2:9" x14ac:dyDescent="0.25">
      <c r="B61" t="s">
        <v>21</v>
      </c>
    </row>
    <row r="62" spans="2:9" x14ac:dyDescent="0.25">
      <c r="C62" t="s">
        <v>18</v>
      </c>
      <c r="E62" s="5">
        <f>-H52-H49</f>
        <v>-9600</v>
      </c>
    </row>
    <row r="63" spans="2:9" x14ac:dyDescent="0.25">
      <c r="C63" t="s">
        <v>19</v>
      </c>
      <c r="E63" s="5">
        <f>+H55</f>
        <v>9600</v>
      </c>
    </row>
    <row r="64" spans="2:9" x14ac:dyDescent="0.25">
      <c r="C64" t="s">
        <v>42</v>
      </c>
      <c r="E64" s="9">
        <f>+E63+E62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con certezza recupero</vt:lpstr>
      <vt:lpstr>senza certezza recupero</vt:lpstr>
    </vt:vector>
  </TitlesOfParts>
  <Company>upo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Gaudenzio Albertinazzi</dc:creator>
  <cp:lastModifiedBy>Gaudenzio</cp:lastModifiedBy>
  <dcterms:created xsi:type="dcterms:W3CDTF">2015-12-15T14:05:11Z</dcterms:created>
  <dcterms:modified xsi:type="dcterms:W3CDTF">2020-04-27T14:24:15Z</dcterms:modified>
</cp:coreProperties>
</file>