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ministratore\Desktop\"/>
    </mc:Choice>
  </mc:AlternateContent>
  <xr:revisionPtr revIDLastSave="0" documentId="8_{08296C24-7FF8-4B59-968A-1DBD1430FB06}" xr6:coauthVersionLast="47" xr6:coauthVersionMax="47" xr10:uidLastSave="{00000000-0000-0000-0000-000000000000}"/>
  <bookViews>
    <workbookView xWindow="-120" yWindow="-120" windowWidth="25440" windowHeight="15390" xr2:uid="{4A7CABBF-DB8F-4C4C-9F70-04DD3ECB5146}"/>
  </bookViews>
  <sheets>
    <sheet name="imposte e crediti" sheetId="2" r:id="rId1"/>
    <sheet name="Foglio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C17" i="2"/>
  <c r="B23" i="2" s="1"/>
  <c r="B25" i="2" s="1"/>
  <c r="D16" i="2"/>
  <c r="D15" i="2"/>
  <c r="D14" i="2"/>
  <c r="D17" i="2" s="1"/>
  <c r="B20" i="2" s="1"/>
  <c r="C20" i="2" s="1"/>
  <c r="F3" i="2"/>
  <c r="B6" i="2" s="1"/>
  <c r="C7" i="2" l="1"/>
  <c r="B8" i="2"/>
  <c r="D9" i="2" s="1"/>
  <c r="B22" i="2"/>
  <c r="B26" i="2" s="1"/>
  <c r="B27" i="2" s="1"/>
  <c r="D7" i="2" l="1"/>
  <c r="E7" i="2" s="1"/>
  <c r="F7" i="2" s="1"/>
  <c r="G7" i="2" s="1"/>
  <c r="C9" i="2"/>
</calcChain>
</file>

<file path=xl/sharedStrings.xml><?xml version="1.0" encoding="utf-8"?>
<sst xmlns="http://schemas.openxmlformats.org/spreadsheetml/2006/main" count="25" uniqueCount="25">
  <si>
    <t>Esercizio 2</t>
  </si>
  <si>
    <t xml:space="preserve">spese di manutenzione </t>
  </si>
  <si>
    <t>spese manut.ded.</t>
  </si>
  <si>
    <t>Variazione in aumento</t>
  </si>
  <si>
    <t>Variazione in diminuzione</t>
  </si>
  <si>
    <t>Imposta anticipata</t>
  </si>
  <si>
    <t>Utilizzo credito per imposta anticipata</t>
  </si>
  <si>
    <t>Esercizio 3</t>
  </si>
  <si>
    <t>Valore</t>
  </si>
  <si>
    <t>Presunto val.</t>
  </si>
  <si>
    <t>Crediti</t>
  </si>
  <si>
    <t>nominale</t>
  </si>
  <si>
    <t>di realizzo</t>
  </si>
  <si>
    <t>certi</t>
  </si>
  <si>
    <t>dubbia esig.</t>
  </si>
  <si>
    <t>verso falliti</t>
  </si>
  <si>
    <t>Fondo ante acc.to</t>
  </si>
  <si>
    <t>F.do finale</t>
  </si>
  <si>
    <t>Acc.to civ.</t>
  </si>
  <si>
    <t>crediti * 0,5%</t>
  </si>
  <si>
    <t>crediti * 5%</t>
  </si>
  <si>
    <t>F.do ante acc.to</t>
  </si>
  <si>
    <t>acc.to fiscale</t>
  </si>
  <si>
    <t>F.do fiscale finale</t>
  </si>
  <si>
    <t>Punti 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</si>
</sst>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0" fontId="3" fillId="0" borderId="0" xfId="0" applyFont="1"/>
    <xf numFmtId="0" fontId="0" fillId="2" borderId="0" xfId="0" applyFill="1"/>
    <xf numFmtId="164" fontId="1" fillId="0" borderId="0" xfId="2" applyNumberFormat="1" applyFont="1" applyAlignment="1">
      <alignment horizontal="center"/>
    </xf>
    <xf numFmtId="43" fontId="1" fillId="0" borderId="0" xfId="2" applyFont="1" applyAlignment="1">
      <alignment horizontal="center"/>
    </xf>
    <xf numFmtId="43" fontId="5" fillId="0" borderId="0" xfId="2" applyFont="1" applyAlignment="1">
      <alignment horizontal="center"/>
    </xf>
    <xf numFmtId="0" fontId="1" fillId="0" borderId="1" xfId="3" applyFont="1" applyBorder="1"/>
    <xf numFmtId="0" fontId="2" fillId="0" borderId="1" xfId="3" applyFont="1" applyBorder="1" applyAlignment="1">
      <alignment horizontal="center"/>
    </xf>
    <xf numFmtId="0" fontId="1" fillId="0" borderId="1" xfId="3" applyFont="1" applyBorder="1" applyAlignment="1">
      <alignment wrapText="1"/>
    </xf>
    <xf numFmtId="164" fontId="1" fillId="0" borderId="1" xfId="3" applyNumberFormat="1" applyFont="1" applyBorder="1"/>
    <xf numFmtId="0" fontId="6" fillId="0" borderId="0" xfId="3" applyFont="1"/>
    <xf numFmtId="0" fontId="7" fillId="0" borderId="2" xfId="0" applyFont="1" applyBorder="1"/>
    <xf numFmtId="0" fontId="8" fillId="0" borderId="3" xfId="0" applyFont="1" applyBorder="1" applyAlignment="1">
      <alignment horizontal="center"/>
    </xf>
    <xf numFmtId="0" fontId="7" fillId="0" borderId="0" xfId="0" applyFont="1"/>
    <xf numFmtId="0" fontId="9" fillId="0" borderId="4" xfId="0" applyFont="1" applyBorder="1"/>
    <xf numFmtId="0" fontId="5" fillId="0" borderId="5" xfId="0" applyFont="1" applyBorder="1"/>
    <xf numFmtId="0" fontId="9" fillId="0" borderId="6" xfId="0" applyFont="1" applyBorder="1" applyAlignment="1">
      <alignment horizontal="center"/>
    </xf>
    <xf numFmtId="0" fontId="5" fillId="0" borderId="0" xfId="0" applyFont="1"/>
    <xf numFmtId="9" fontId="5" fillId="0" borderId="2" xfId="0" applyNumberFormat="1" applyFont="1" applyBorder="1" applyAlignment="1">
      <alignment horizontal="center"/>
    </xf>
    <xf numFmtId="43" fontId="5" fillId="0" borderId="0" xfId="1" applyFont="1" applyAlignment="1">
      <alignment horizontal="center"/>
    </xf>
    <xf numFmtId="43" fontId="5" fillId="0" borderId="3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5" fillId="0" borderId="2" xfId="0" applyFont="1" applyBorder="1"/>
    <xf numFmtId="0" fontId="5" fillId="0" borderId="0" xfId="0" applyFont="1" applyAlignment="1">
      <alignment horizontal="center"/>
    </xf>
    <xf numFmtId="164" fontId="5" fillId="0" borderId="0" xfId="1" applyNumberFormat="1" applyFont="1" applyFill="1"/>
    <xf numFmtId="164" fontId="5" fillId="0" borderId="0" xfId="1" applyNumberFormat="1" applyFont="1" applyFill="1" applyAlignment="1">
      <alignment horizontal="center"/>
    </xf>
    <xf numFmtId="164" fontId="6" fillId="2" borderId="0" xfId="1" applyNumberFormat="1" applyFont="1" applyFill="1"/>
    <xf numFmtId="43" fontId="5" fillId="0" borderId="0" xfId="1" applyFont="1" applyFill="1" applyAlignment="1">
      <alignment horizontal="center"/>
    </xf>
    <xf numFmtId="0" fontId="6" fillId="2" borderId="0" xfId="0" applyFont="1" applyFill="1"/>
    <xf numFmtId="43" fontId="7" fillId="0" borderId="0" xfId="0" applyNumberFormat="1" applyFont="1"/>
    <xf numFmtId="0" fontId="3" fillId="2" borderId="0" xfId="0" applyFont="1" applyFill="1"/>
  </cellXfs>
  <cellStyles count="4">
    <cellStyle name="Migliaia" xfId="1" builtinId="3"/>
    <cellStyle name="Migliaia 2" xfId="2" xr:uid="{4E2D4699-46E3-4037-9E09-120A78D48F15}"/>
    <cellStyle name="Normale" xfId="0" builtinId="0"/>
    <cellStyle name="Normale 2" xfId="3" xr:uid="{1C3A7E16-93F9-436D-8EEC-F485AD0FF0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9B8AF-F45D-4AA5-88A0-059F9A8FD64E}">
  <dimension ref="A1:G28"/>
  <sheetViews>
    <sheetView tabSelected="1" workbookViewId="0">
      <selection activeCell="A11" sqref="A11"/>
    </sheetView>
  </sheetViews>
  <sheetFormatPr defaultRowHeight="15" x14ac:dyDescent="0.25"/>
  <cols>
    <col min="1" max="1" width="23.28515625" customWidth="1"/>
    <col min="2" max="2" width="9.7109375" customWidth="1"/>
    <col min="3" max="3" width="11" bestFit="1" customWidth="1"/>
    <col min="4" max="4" width="15.85546875" bestFit="1" customWidth="1"/>
    <col min="6" max="6" width="10.7109375" customWidth="1"/>
  </cols>
  <sheetData>
    <row r="1" spans="1:7" x14ac:dyDescent="0.25">
      <c r="A1" s="1" t="s">
        <v>0</v>
      </c>
      <c r="B1" s="2">
        <v>4</v>
      </c>
    </row>
    <row r="2" spans="1:7" ht="11.25" customHeight="1" x14ac:dyDescent="0.25"/>
    <row r="3" spans="1:7" x14ac:dyDescent="0.25">
      <c r="A3" t="s">
        <v>1</v>
      </c>
      <c r="B3" s="3">
        <v>18000</v>
      </c>
      <c r="C3" s="4"/>
      <c r="D3" s="5" t="s">
        <v>2</v>
      </c>
      <c r="E3" s="4"/>
      <c r="F3" s="3">
        <f>220000*5%</f>
        <v>11000</v>
      </c>
      <c r="G3" s="4"/>
    </row>
    <row r="4" spans="1:7" x14ac:dyDescent="0.25">
      <c r="B4" s="4"/>
      <c r="C4" s="4"/>
      <c r="D4" s="4"/>
      <c r="E4" s="4"/>
      <c r="F4" s="4"/>
      <c r="G4" s="4"/>
    </row>
    <row r="5" spans="1:7" x14ac:dyDescent="0.25">
      <c r="A5" s="6"/>
      <c r="B5" s="7">
        <v>2020</v>
      </c>
      <c r="C5" s="7">
        <v>2021</v>
      </c>
      <c r="D5" s="7">
        <v>2022</v>
      </c>
      <c r="E5" s="7">
        <v>2023</v>
      </c>
      <c r="F5" s="7">
        <v>2024</v>
      </c>
      <c r="G5" s="7">
        <v>2025</v>
      </c>
    </row>
    <row r="6" spans="1:7" ht="24.75" customHeight="1" x14ac:dyDescent="0.25">
      <c r="A6" s="8" t="s">
        <v>3</v>
      </c>
      <c r="B6" s="9">
        <f>B3-F3</f>
        <v>7000</v>
      </c>
      <c r="C6" s="9"/>
      <c r="D6" s="9"/>
      <c r="E6" s="9"/>
      <c r="F6" s="9"/>
      <c r="G6" s="9"/>
    </row>
    <row r="7" spans="1:7" ht="28.5" customHeight="1" x14ac:dyDescent="0.25">
      <c r="A7" s="8" t="s">
        <v>4</v>
      </c>
      <c r="B7" s="9"/>
      <c r="C7" s="9">
        <f>B6/5</f>
        <v>1400</v>
      </c>
      <c r="D7" s="9">
        <f>C7</f>
        <v>1400</v>
      </c>
      <c r="E7" s="9">
        <f>D7</f>
        <v>1400</v>
      </c>
      <c r="F7" s="9">
        <f>E7</f>
        <v>1400</v>
      </c>
      <c r="G7" s="9">
        <f>F7</f>
        <v>1400</v>
      </c>
    </row>
    <row r="8" spans="1:7" ht="17.25" customHeight="1" x14ac:dyDescent="0.25">
      <c r="A8" s="8" t="s">
        <v>5</v>
      </c>
      <c r="B8" s="9">
        <f>B6*24%</f>
        <v>1680</v>
      </c>
      <c r="C8" s="9"/>
      <c r="D8" s="9"/>
      <c r="E8" s="9"/>
      <c r="F8" s="9"/>
      <c r="G8" s="9"/>
    </row>
    <row r="9" spans="1:7" ht="34.5" customHeight="1" x14ac:dyDescent="0.25">
      <c r="A9" s="8" t="s">
        <v>6</v>
      </c>
      <c r="B9" s="9"/>
      <c r="C9" s="9">
        <f>C7*0.24</f>
        <v>336</v>
      </c>
      <c r="D9" s="9">
        <f>B8/5</f>
        <v>336</v>
      </c>
      <c r="E9" s="9">
        <v>336</v>
      </c>
      <c r="F9" s="9">
        <v>336</v>
      </c>
      <c r="G9" s="9">
        <v>336</v>
      </c>
    </row>
    <row r="11" spans="1:7" x14ac:dyDescent="0.25">
      <c r="A11" s="1" t="s">
        <v>7</v>
      </c>
    </row>
    <row r="12" spans="1:7" x14ac:dyDescent="0.25">
      <c r="A12" s="10"/>
      <c r="B12" s="11"/>
      <c r="C12" s="12" t="s">
        <v>8</v>
      </c>
      <c r="D12" s="12" t="s">
        <v>9</v>
      </c>
      <c r="E12" s="13"/>
    </row>
    <row r="13" spans="1:7" x14ac:dyDescent="0.25">
      <c r="A13" s="14" t="s">
        <v>10</v>
      </c>
      <c r="B13" s="15"/>
      <c r="C13" s="16" t="s">
        <v>11</v>
      </c>
      <c r="D13" s="16" t="s">
        <v>12</v>
      </c>
      <c r="E13" s="17"/>
    </row>
    <row r="14" spans="1:7" x14ac:dyDescent="0.25">
      <c r="A14" s="17" t="s">
        <v>13</v>
      </c>
      <c r="B14" s="18">
        <v>1</v>
      </c>
      <c r="C14" s="19">
        <v>100000</v>
      </c>
      <c r="D14" s="20">
        <f>B14*C14</f>
        <v>100000</v>
      </c>
      <c r="E14" s="19"/>
    </row>
    <row r="15" spans="1:7" x14ac:dyDescent="0.25">
      <c r="A15" s="17" t="s">
        <v>14</v>
      </c>
      <c r="B15" s="18">
        <v>0.6</v>
      </c>
      <c r="C15" s="19">
        <v>50000</v>
      </c>
      <c r="D15" s="20">
        <f>B15*C15</f>
        <v>30000</v>
      </c>
      <c r="E15" s="19"/>
    </row>
    <row r="16" spans="1:7" x14ac:dyDescent="0.25">
      <c r="A16" s="17" t="s">
        <v>15</v>
      </c>
      <c r="B16" s="18">
        <v>0.15</v>
      </c>
      <c r="C16" s="21">
        <v>40000</v>
      </c>
      <c r="D16" s="22">
        <f>B16*C16</f>
        <v>6000</v>
      </c>
      <c r="E16" s="19"/>
    </row>
    <row r="17" spans="1:5" x14ac:dyDescent="0.25">
      <c r="A17" s="17"/>
      <c r="B17" s="23"/>
      <c r="C17" s="19">
        <f>C14+C15+C16</f>
        <v>190000</v>
      </c>
      <c r="D17" s="20">
        <f>D14+D15+D16</f>
        <v>136000</v>
      </c>
      <c r="E17" s="19"/>
    </row>
    <row r="18" spans="1:5" x14ac:dyDescent="0.25">
      <c r="A18" s="17"/>
      <c r="B18" s="17"/>
      <c r="C18" s="17"/>
      <c r="D18" s="17"/>
      <c r="E18" s="17"/>
    </row>
    <row r="19" spans="1:5" x14ac:dyDescent="0.25">
      <c r="A19" s="24" t="s">
        <v>16</v>
      </c>
      <c r="B19" s="19" t="s">
        <v>17</v>
      </c>
      <c r="C19" s="24" t="s">
        <v>18</v>
      </c>
      <c r="D19" s="17"/>
      <c r="E19" s="17"/>
    </row>
    <row r="20" spans="1:5" x14ac:dyDescent="0.25">
      <c r="A20" s="25">
        <v>9000</v>
      </c>
      <c r="B20" s="26">
        <f>C17-D17</f>
        <v>54000</v>
      </c>
      <c r="C20" s="25">
        <f>B20-A20</f>
        <v>45000</v>
      </c>
      <c r="D20" s="27">
        <v>2</v>
      </c>
      <c r="E20" s="17"/>
    </row>
    <row r="21" spans="1:5" x14ac:dyDescent="0.25">
      <c r="A21" s="17"/>
      <c r="B21" s="28"/>
      <c r="C21" s="17"/>
      <c r="D21" s="17"/>
      <c r="E21" s="17"/>
    </row>
    <row r="22" spans="1:5" x14ac:dyDescent="0.25">
      <c r="A22" s="17" t="s">
        <v>19</v>
      </c>
      <c r="B22" s="28">
        <f>C17*0.5%</f>
        <v>950</v>
      </c>
      <c r="C22" s="29">
        <v>1</v>
      </c>
      <c r="D22" s="17"/>
      <c r="E22" s="17"/>
    </row>
    <row r="23" spans="1:5" x14ac:dyDescent="0.25">
      <c r="A23" s="17" t="s">
        <v>20</v>
      </c>
      <c r="B23" s="28">
        <f>C17*5%</f>
        <v>9500</v>
      </c>
      <c r="C23" s="29">
        <v>1</v>
      </c>
      <c r="D23" s="17"/>
      <c r="E23" s="17"/>
    </row>
    <row r="24" spans="1:5" x14ac:dyDescent="0.25">
      <c r="A24" s="17" t="s">
        <v>21</v>
      </c>
      <c r="B24" s="28">
        <f>A20</f>
        <v>9000</v>
      </c>
      <c r="C24" s="17"/>
      <c r="D24" s="17"/>
      <c r="E24" s="17"/>
    </row>
    <row r="25" spans="1:5" x14ac:dyDescent="0.25">
      <c r="A25" s="17"/>
      <c r="B25" s="28">
        <f>B23-B24</f>
        <v>500</v>
      </c>
      <c r="C25" s="17"/>
      <c r="D25" s="17"/>
      <c r="E25" s="17"/>
    </row>
    <row r="26" spans="1:5" x14ac:dyDescent="0.25">
      <c r="A26" s="17" t="s">
        <v>22</v>
      </c>
      <c r="B26" s="28">
        <f>MIN(C20,B22,B25)</f>
        <v>500</v>
      </c>
      <c r="C26" s="29">
        <v>2</v>
      </c>
      <c r="D26" s="17"/>
      <c r="E26" s="17"/>
    </row>
    <row r="27" spans="1:5" x14ac:dyDescent="0.25">
      <c r="A27" s="17" t="s">
        <v>23</v>
      </c>
      <c r="B27" s="30">
        <f>B24+B26</f>
        <v>9500</v>
      </c>
      <c r="C27" s="13"/>
      <c r="D27" s="13"/>
      <c r="E27" s="13"/>
    </row>
    <row r="28" spans="1:5" x14ac:dyDescent="0.25">
      <c r="A28" s="17"/>
      <c r="B28" s="13"/>
      <c r="C28" s="13"/>
      <c r="D28" s="1" t="s">
        <v>24</v>
      </c>
      <c r="E28" s="31">
        <v>6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E1493-66D5-4CD6-8AB2-6D3CE378746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imposte e crediti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Marta</cp:lastModifiedBy>
  <cp:lastPrinted>2023-05-09T10:11:15Z</cp:lastPrinted>
  <dcterms:created xsi:type="dcterms:W3CDTF">2023-05-09T10:09:20Z</dcterms:created>
  <dcterms:modified xsi:type="dcterms:W3CDTF">2023-05-09T10:11:22Z</dcterms:modified>
</cp:coreProperties>
</file>