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5-LinearRegression\"/>
    </mc:Choice>
  </mc:AlternateContent>
  <xr:revisionPtr revIDLastSave="0" documentId="13_ncr:1_{FC150ED3-377D-48D1-A6D2-F01CD308B6BC}" xr6:coauthVersionLast="47" xr6:coauthVersionMax="47" xr10:uidLastSave="{00000000-0000-0000-0000-000000000000}"/>
  <bookViews>
    <workbookView xWindow="-110" yWindow="-110" windowWidth="25820" windowHeight="15500" activeTab="1" xr2:uid="{AB58104D-73E3-406B-916D-50B85821709A}"/>
  </bookViews>
  <sheets>
    <sheet name="Credit Card Charges" sheetId="1" r:id="rId1"/>
    <sheet name="Strok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2" l="1" a="1"/>
  <c r="L2" i="2" s="1"/>
  <c r="L9" i="2" a="1"/>
  <c r="L9" i="2" s="1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I2" i="1" a="1"/>
  <c r="I2" i="1" s="1"/>
  <c r="I10" i="1" a="1"/>
  <c r="I10" i="1" s="1"/>
  <c r="L16" i="2" l="1" a="1"/>
  <c r="L16" i="2" s="1"/>
  <c r="G2" i="2" s="1"/>
  <c r="H2" i="2" s="1"/>
  <c r="G7" i="2" l="1"/>
  <c r="H7" i="2" s="1"/>
  <c r="G8" i="2"/>
  <c r="H8" i="2" s="1"/>
  <c r="G9" i="2"/>
  <c r="H9" i="2" s="1"/>
  <c r="G10" i="2"/>
  <c r="H10" i="2" s="1"/>
  <c r="G11" i="2"/>
  <c r="H11" i="2" s="1"/>
  <c r="G12" i="2"/>
  <c r="H12" i="2" s="1"/>
  <c r="G13" i="2"/>
  <c r="H13" i="2" s="1"/>
  <c r="G14" i="2"/>
  <c r="H14" i="2" s="1"/>
  <c r="G15" i="2"/>
  <c r="H15" i="2" s="1"/>
  <c r="G16" i="2"/>
  <c r="H16" i="2" s="1"/>
  <c r="G17" i="2"/>
  <c r="H17" i="2" s="1"/>
  <c r="G18" i="2"/>
  <c r="H18" i="2" s="1"/>
  <c r="G19" i="2"/>
  <c r="H19" i="2" s="1"/>
  <c r="G20" i="2"/>
  <c r="H20" i="2" s="1"/>
  <c r="G21" i="2"/>
  <c r="H21" i="2" s="1"/>
  <c r="G22" i="2"/>
  <c r="H22" i="2" s="1"/>
  <c r="G23" i="2"/>
  <c r="H23" i="2" s="1"/>
  <c r="G24" i="2"/>
  <c r="H24" i="2" s="1"/>
  <c r="G25" i="2"/>
  <c r="H25" i="2" s="1"/>
  <c r="G3" i="2"/>
  <c r="H3" i="2" s="1"/>
  <c r="G4" i="2"/>
  <c r="H4" i="2" s="1"/>
  <c r="G5" i="2"/>
  <c r="H5" i="2" s="1"/>
  <c r="G6" i="2"/>
  <c r="H6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<sst xmlns="http://schemas.openxmlformats.org/spreadsheetml/2006/main" count="98" uniqueCount="32">
  <si>
    <r>
      <t>i</t>
    </r>
    <r>
      <rPr>
        <vertAlign val="subscript"/>
        <sz val="11"/>
        <color theme="0"/>
        <rFont val="Calibri"/>
        <family val="2"/>
        <scheme val="minor"/>
      </rPr>
      <t>th</t>
    </r>
    <r>
      <rPr>
        <sz val="11"/>
        <color theme="0"/>
        <rFont val="Calibri"/>
        <family val="2"/>
        <scheme val="minor"/>
      </rPr>
      <t xml:space="preserve"> Sample Point</t>
    </r>
  </si>
  <si>
    <t>Smoker</t>
  </si>
  <si>
    <t>No</t>
  </si>
  <si>
    <t>Yes</t>
  </si>
  <si>
    <t>b2</t>
  </si>
  <si>
    <t>b1</t>
  </si>
  <si>
    <t>b0</t>
  </si>
  <si>
    <t>i</t>
  </si>
  <si>
    <t>value</t>
  </si>
  <si>
    <t>X1</t>
  </si>
  <si>
    <t>Annual Income</t>
  </si>
  <si>
    <t>std err</t>
  </si>
  <si>
    <t>X2</t>
  </si>
  <si>
    <t># Years Post-High School Education</t>
  </si>
  <si>
    <t>R^2</t>
  </si>
  <si>
    <t>sqrt(MSE)</t>
  </si>
  <si>
    <t>Y</t>
  </si>
  <si>
    <t>Annual Credit Card Charges</t>
  </si>
  <si>
    <t>F</t>
  </si>
  <si>
    <t>df</t>
  </si>
  <si>
    <t>SSE</t>
  </si>
  <si>
    <t>SSR</t>
  </si>
  <si>
    <t>Age</t>
  </si>
  <si>
    <t xml:space="preserve">Blood Pressure </t>
  </si>
  <si>
    <t>X3</t>
  </si>
  <si>
    <t>Dummy</t>
  </si>
  <si>
    <t>Yes or No</t>
  </si>
  <si>
    <t xml:space="preserve">% Risk of Stroke over Next 10 Years </t>
  </si>
  <si>
    <t>b3</t>
  </si>
  <si>
    <t>Y_hat</t>
  </si>
  <si>
    <t>Errors</t>
  </si>
  <si>
    <t>X0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</si>
</sst>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&quot;$&quot;#,##0_);[Red]\(&quot;$&quot;#,##0\)"/>
    <numFmt numFmtId="165" formatCode="&quot;$&quot;#,##0.00_);[Red]\(&quot;$&quot;#,##0.00\)"/>
    <numFmt numFmtId="166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1" fillId="2" borderId="1">
      <alignment wrapText="1"/>
    </xf>
  </cellStyleXfs>
  <cellXfs count="25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1" xfId="1" applyAlignment="1">
      <alignment horizontal="center" wrapText="1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1" fontId="0" fillId="0" borderId="0" xfId="0" applyNumberFormat="1"/>
    <xf numFmtId="2" fontId="0" fillId="0" borderId="0" xfId="0" applyNumberFormat="1"/>
    <xf numFmtId="166" fontId="0" fillId="0" borderId="0" xfId="0" applyNumberFormat="1"/>
    <xf numFmtId="0" fontId="0" fillId="0" borderId="3" xfId="0" applyBorder="1"/>
    <xf numFmtId="0" fontId="1" fillId="2" borderId="4" xfId="1" applyBorder="1" applyAlignment="1">
      <alignment horizontal="center" wrapText="1"/>
    </xf>
    <xf numFmtId="0" fontId="1" fillId="2" borderId="5" xfId="1" applyBorder="1" applyAlignment="1">
      <alignment horizontal="center" wrapText="1"/>
    </xf>
    <xf numFmtId="0" fontId="1" fillId="2" borderId="6" xfId="1" applyBorder="1" applyAlignment="1">
      <alignment horizontal="center" wrapText="1"/>
    </xf>
    <xf numFmtId="0" fontId="0" fillId="0" borderId="7" xfId="0" applyBorder="1"/>
    <xf numFmtId="164" fontId="0" fillId="0" borderId="8" xfId="0" applyNumberFormat="1" applyBorder="1"/>
    <xf numFmtId="0" fontId="0" fillId="0" borderId="8" xfId="0" applyBorder="1"/>
    <xf numFmtId="165" fontId="0" fillId="0" borderId="8" xfId="0" applyNumberFormat="1" applyBorder="1"/>
    <xf numFmtId="0" fontId="0" fillId="0" borderId="9" xfId="0" applyBorder="1"/>
    <xf numFmtId="2" fontId="0" fillId="3" borderId="0" xfId="0" applyNumberFormat="1" applyFill="1"/>
    <xf numFmtId="1" fontId="0" fillId="3" borderId="0" xfId="0" applyNumberFormat="1" applyFill="1"/>
    <xf numFmtId="0" fontId="0" fillId="0" borderId="2" xfId="0" applyBorder="1"/>
    <xf numFmtId="0" fontId="1" fillId="2" borderId="4" xfId="0" applyFont="1" applyFill="1" applyBorder="1" applyAlignment="1">
      <alignment wrapText="1"/>
    </xf>
    <xf numFmtId="0" fontId="1" fillId="2" borderId="5" xfId="0" applyFont="1" applyFill="1" applyBorder="1" applyAlignment="1">
      <alignment wrapText="1"/>
    </xf>
    <xf numFmtId="0" fontId="1" fillId="2" borderId="6" xfId="0" applyFont="1" applyFill="1" applyBorder="1" applyAlignment="1">
      <alignment wrapText="1"/>
    </xf>
    <xf numFmtId="166" fontId="0" fillId="3" borderId="0" xfId="0" applyNumberFormat="1" applyFill="1"/>
  </cellXfs>
  <cellStyles count="2">
    <cellStyle name="BlueHeader" xfId="1" xr:uid="{9C58CBFE-4D54-4D88-A4F5-60D8697EA733}"/>
    <cellStyle name="Normal" xfId="0" builtinId="0"/>
  </cellStyles>
  <dxfs count="20">
    <dxf>
      <numFmt numFmtId="1" formatCode="0"/>
    </dxf>
    <dxf>
      <numFmt numFmtId="1" formatCode="0"/>
    </dxf>
    <dxf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165" formatCode="&quot;$&quot;#,##0.00_);[Red]\(&quot;$&quot;#,##0.00\)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&quot;$&quot;#,##0_);[Red]\(&quot;$&quot;#,##0\)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top style="thin">
          <color auto="1"/>
        </top>
        <bottom style="thin">
          <color auto="1"/>
        </bottom>
      </border>
    </dxf>
  </dxfs>
  <tableStyles count="1" defaultTableStyle="TableStyleMedium2" defaultPivotStyle="PivotStyleLight16">
    <tableStyle name="Invisible" pivot="0" table="0" count="0" xr9:uid="{A1DA2519-225A-4109-8562-938D58A5EA7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Stroke!$S$1</c:f>
              <c:strCache>
                <c:ptCount val="1"/>
                <c:pt idx="0">
                  <c:v>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Stroke!$B$2:$B$25</c:f>
              <c:numCache>
                <c:formatCode>General</c:formatCode>
                <c:ptCount val="24"/>
                <c:pt idx="0">
                  <c:v>63</c:v>
                </c:pt>
                <c:pt idx="1">
                  <c:v>75</c:v>
                </c:pt>
                <c:pt idx="2">
                  <c:v>80</c:v>
                </c:pt>
                <c:pt idx="3">
                  <c:v>82</c:v>
                </c:pt>
                <c:pt idx="4">
                  <c:v>60</c:v>
                </c:pt>
                <c:pt idx="5">
                  <c:v>79</c:v>
                </c:pt>
                <c:pt idx="6">
                  <c:v>79</c:v>
                </c:pt>
                <c:pt idx="7">
                  <c:v>82</c:v>
                </c:pt>
                <c:pt idx="8">
                  <c:v>64</c:v>
                </c:pt>
                <c:pt idx="9">
                  <c:v>53</c:v>
                </c:pt>
                <c:pt idx="10">
                  <c:v>59</c:v>
                </c:pt>
                <c:pt idx="11">
                  <c:v>88</c:v>
                </c:pt>
                <c:pt idx="12">
                  <c:v>80</c:v>
                </c:pt>
                <c:pt idx="13">
                  <c:v>64</c:v>
                </c:pt>
                <c:pt idx="14">
                  <c:v>69</c:v>
                </c:pt>
                <c:pt idx="15">
                  <c:v>68</c:v>
                </c:pt>
                <c:pt idx="16">
                  <c:v>56</c:v>
                </c:pt>
                <c:pt idx="17">
                  <c:v>71</c:v>
                </c:pt>
                <c:pt idx="18">
                  <c:v>71</c:v>
                </c:pt>
                <c:pt idx="19">
                  <c:v>62</c:v>
                </c:pt>
                <c:pt idx="20">
                  <c:v>70</c:v>
                </c:pt>
                <c:pt idx="21">
                  <c:v>64</c:v>
                </c:pt>
                <c:pt idx="22">
                  <c:v>68</c:v>
                </c:pt>
                <c:pt idx="23">
                  <c:v>54</c:v>
                </c:pt>
              </c:numCache>
            </c:numRef>
          </c:xVal>
          <c:yVal>
            <c:numRef>
              <c:f>Stroke!$F$2:$F$25</c:f>
              <c:numCache>
                <c:formatCode>General</c:formatCode>
                <c:ptCount val="24"/>
                <c:pt idx="0">
                  <c:v>7</c:v>
                </c:pt>
                <c:pt idx="1">
                  <c:v>15</c:v>
                </c:pt>
                <c:pt idx="2">
                  <c:v>31</c:v>
                </c:pt>
                <c:pt idx="3">
                  <c:v>17</c:v>
                </c:pt>
                <c:pt idx="4">
                  <c:v>14</c:v>
                </c:pt>
                <c:pt idx="5">
                  <c:v>48</c:v>
                </c:pt>
                <c:pt idx="6">
                  <c:v>36</c:v>
                </c:pt>
                <c:pt idx="7">
                  <c:v>37</c:v>
                </c:pt>
                <c:pt idx="8">
                  <c:v>28</c:v>
                </c:pt>
                <c:pt idx="9">
                  <c:v>13</c:v>
                </c:pt>
                <c:pt idx="10">
                  <c:v>18</c:v>
                </c:pt>
                <c:pt idx="11">
                  <c:v>56</c:v>
                </c:pt>
                <c:pt idx="12">
                  <c:v>34</c:v>
                </c:pt>
                <c:pt idx="13">
                  <c:v>37</c:v>
                </c:pt>
                <c:pt idx="14">
                  <c:v>15</c:v>
                </c:pt>
                <c:pt idx="15">
                  <c:v>36</c:v>
                </c:pt>
                <c:pt idx="16">
                  <c:v>15</c:v>
                </c:pt>
                <c:pt idx="17">
                  <c:v>8</c:v>
                </c:pt>
                <c:pt idx="18">
                  <c:v>51</c:v>
                </c:pt>
                <c:pt idx="19">
                  <c:v>16</c:v>
                </c:pt>
                <c:pt idx="20">
                  <c:v>24</c:v>
                </c:pt>
                <c:pt idx="21">
                  <c:v>3</c:v>
                </c:pt>
                <c:pt idx="22">
                  <c:v>22</c:v>
                </c:pt>
                <c:pt idx="23">
                  <c:v>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D43-4961-88C1-0EE50D3F3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5917584"/>
        <c:axId val="1258512416"/>
      </c:scatterChart>
      <c:valAx>
        <c:axId val="1305917584"/>
        <c:scaling>
          <c:orientation val="minMax"/>
          <c:min val="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Stroke!$S$1</c:f>
              <c:strCache>
                <c:ptCount val="1"/>
                <c:pt idx="0">
                  <c:v>Age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512416"/>
        <c:crosses val="autoZero"/>
        <c:crossBetween val="midCat"/>
      </c:valAx>
      <c:valAx>
        <c:axId val="125851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Stroke!$S$5</c:f>
              <c:strCache>
                <c:ptCount val="1"/>
                <c:pt idx="0">
                  <c:v>% Risk of Stroke over Next 10 Years 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5917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Stroke!$S$2</c:f>
              <c:strCache>
                <c:ptCount val="1"/>
                <c:pt idx="0">
                  <c:v>Blood Pressure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Stroke!$C$2:$C$25</c:f>
              <c:numCache>
                <c:formatCode>General</c:formatCode>
                <c:ptCount val="24"/>
                <c:pt idx="0">
                  <c:v>129</c:v>
                </c:pt>
                <c:pt idx="1">
                  <c:v>99</c:v>
                </c:pt>
                <c:pt idx="2">
                  <c:v>121</c:v>
                </c:pt>
                <c:pt idx="3">
                  <c:v>125</c:v>
                </c:pt>
                <c:pt idx="4">
                  <c:v>134</c:v>
                </c:pt>
                <c:pt idx="5">
                  <c:v>205</c:v>
                </c:pt>
                <c:pt idx="6">
                  <c:v>120</c:v>
                </c:pt>
                <c:pt idx="7">
                  <c:v>138</c:v>
                </c:pt>
                <c:pt idx="8">
                  <c:v>192</c:v>
                </c:pt>
                <c:pt idx="9">
                  <c:v>159</c:v>
                </c:pt>
                <c:pt idx="10">
                  <c:v>151</c:v>
                </c:pt>
                <c:pt idx="11">
                  <c:v>177</c:v>
                </c:pt>
                <c:pt idx="12">
                  <c:v>130</c:v>
                </c:pt>
                <c:pt idx="13">
                  <c:v>209</c:v>
                </c:pt>
                <c:pt idx="14">
                  <c:v>131</c:v>
                </c:pt>
                <c:pt idx="15">
                  <c:v>172</c:v>
                </c:pt>
                <c:pt idx="16">
                  <c:v>203</c:v>
                </c:pt>
                <c:pt idx="17">
                  <c:v>162</c:v>
                </c:pt>
                <c:pt idx="18">
                  <c:v>190</c:v>
                </c:pt>
                <c:pt idx="19">
                  <c:v>144</c:v>
                </c:pt>
                <c:pt idx="20">
                  <c:v>165</c:v>
                </c:pt>
                <c:pt idx="21">
                  <c:v>120</c:v>
                </c:pt>
                <c:pt idx="22">
                  <c:v>156</c:v>
                </c:pt>
                <c:pt idx="23">
                  <c:v>154</c:v>
                </c:pt>
              </c:numCache>
            </c:numRef>
          </c:xVal>
          <c:yVal>
            <c:numRef>
              <c:f>Stroke!$F$2:$F$25</c:f>
              <c:numCache>
                <c:formatCode>General</c:formatCode>
                <c:ptCount val="24"/>
                <c:pt idx="0">
                  <c:v>7</c:v>
                </c:pt>
                <c:pt idx="1">
                  <c:v>15</c:v>
                </c:pt>
                <c:pt idx="2">
                  <c:v>31</c:v>
                </c:pt>
                <c:pt idx="3">
                  <c:v>17</c:v>
                </c:pt>
                <c:pt idx="4">
                  <c:v>14</c:v>
                </c:pt>
                <c:pt idx="5">
                  <c:v>48</c:v>
                </c:pt>
                <c:pt idx="6">
                  <c:v>36</c:v>
                </c:pt>
                <c:pt idx="7">
                  <c:v>37</c:v>
                </c:pt>
                <c:pt idx="8">
                  <c:v>28</c:v>
                </c:pt>
                <c:pt idx="9">
                  <c:v>13</c:v>
                </c:pt>
                <c:pt idx="10">
                  <c:v>18</c:v>
                </c:pt>
                <c:pt idx="11">
                  <c:v>56</c:v>
                </c:pt>
                <c:pt idx="12">
                  <c:v>34</c:v>
                </c:pt>
                <c:pt idx="13">
                  <c:v>37</c:v>
                </c:pt>
                <c:pt idx="14">
                  <c:v>15</c:v>
                </c:pt>
                <c:pt idx="15">
                  <c:v>36</c:v>
                </c:pt>
                <c:pt idx="16">
                  <c:v>15</c:v>
                </c:pt>
                <c:pt idx="17">
                  <c:v>8</c:v>
                </c:pt>
                <c:pt idx="18">
                  <c:v>51</c:v>
                </c:pt>
                <c:pt idx="19">
                  <c:v>16</c:v>
                </c:pt>
                <c:pt idx="20">
                  <c:v>24</c:v>
                </c:pt>
                <c:pt idx="21">
                  <c:v>3</c:v>
                </c:pt>
                <c:pt idx="22">
                  <c:v>22</c:v>
                </c:pt>
                <c:pt idx="23">
                  <c:v>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BC-4DF8-9914-17670A152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5917584"/>
        <c:axId val="1258512416"/>
      </c:scatterChart>
      <c:valAx>
        <c:axId val="1305917584"/>
        <c:scaling>
          <c:orientation val="minMax"/>
          <c:min val="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Stroke!$S$2</c:f>
              <c:strCache>
                <c:ptCount val="1"/>
                <c:pt idx="0">
                  <c:v>Blood Pressure 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512416"/>
        <c:crosses val="autoZero"/>
        <c:crossBetween val="midCat"/>
      </c:valAx>
      <c:valAx>
        <c:axId val="125851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Stroke!$S$5</c:f>
              <c:strCache>
                <c:ptCount val="1"/>
                <c:pt idx="0">
                  <c:v>% Risk of Stroke over Next 10 Years 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5917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Stroke!$B$2:$B$25</c:f>
              <c:numCache>
                <c:formatCode>General</c:formatCode>
                <c:ptCount val="24"/>
                <c:pt idx="0">
                  <c:v>63</c:v>
                </c:pt>
                <c:pt idx="1">
                  <c:v>75</c:v>
                </c:pt>
                <c:pt idx="2">
                  <c:v>80</c:v>
                </c:pt>
                <c:pt idx="3">
                  <c:v>82</c:v>
                </c:pt>
                <c:pt idx="4">
                  <c:v>60</c:v>
                </c:pt>
                <c:pt idx="5">
                  <c:v>79</c:v>
                </c:pt>
                <c:pt idx="6">
                  <c:v>79</c:v>
                </c:pt>
                <c:pt idx="7">
                  <c:v>82</c:v>
                </c:pt>
                <c:pt idx="8">
                  <c:v>64</c:v>
                </c:pt>
                <c:pt idx="9">
                  <c:v>53</c:v>
                </c:pt>
                <c:pt idx="10">
                  <c:v>59</c:v>
                </c:pt>
                <c:pt idx="11">
                  <c:v>88</c:v>
                </c:pt>
                <c:pt idx="12">
                  <c:v>80</c:v>
                </c:pt>
                <c:pt idx="13">
                  <c:v>64</c:v>
                </c:pt>
                <c:pt idx="14">
                  <c:v>69</c:v>
                </c:pt>
                <c:pt idx="15">
                  <c:v>68</c:v>
                </c:pt>
                <c:pt idx="16">
                  <c:v>56</c:v>
                </c:pt>
                <c:pt idx="17">
                  <c:v>71</c:v>
                </c:pt>
                <c:pt idx="18">
                  <c:v>71</c:v>
                </c:pt>
                <c:pt idx="19">
                  <c:v>62</c:v>
                </c:pt>
                <c:pt idx="20">
                  <c:v>70</c:v>
                </c:pt>
                <c:pt idx="21">
                  <c:v>64</c:v>
                </c:pt>
                <c:pt idx="22">
                  <c:v>68</c:v>
                </c:pt>
                <c:pt idx="23">
                  <c:v>54</c:v>
                </c:pt>
              </c:numCache>
            </c:numRef>
          </c:xVal>
          <c:yVal>
            <c:numRef>
              <c:f>Stroke!$H$2:$H$25</c:f>
              <c:numCache>
                <c:formatCode>0</c:formatCode>
                <c:ptCount val="24"/>
                <c:pt idx="0">
                  <c:v>-2.5005001068116286</c:v>
                </c:pt>
                <c:pt idx="1">
                  <c:v>2.3219804784562399</c:v>
                </c:pt>
                <c:pt idx="2">
                  <c:v>9.131505048043941</c:v>
                </c:pt>
                <c:pt idx="3">
                  <c:v>-7.450214305671274</c:v>
                </c:pt>
                <c:pt idx="4">
                  <c:v>5.8639166314806275</c:v>
                </c:pt>
                <c:pt idx="5">
                  <c:v>-2.7938638518936472</c:v>
                </c:pt>
                <c:pt idx="6">
                  <c:v>4.5873902248198384</c:v>
                </c:pt>
                <c:pt idx="7">
                  <c:v>-1.0213658518772419</c:v>
                </c:pt>
                <c:pt idx="8">
                  <c:v>3.2997402318657905</c:v>
                </c:pt>
                <c:pt idx="9">
                  <c:v>5.0073589695800393</c:v>
                </c:pt>
                <c:pt idx="10">
                  <c:v>-3.7844637609298637</c:v>
                </c:pt>
                <c:pt idx="11">
                  <c:v>4.0770777331975268</c:v>
                </c:pt>
                <c:pt idx="12">
                  <c:v>-0.52758748278726841</c:v>
                </c:pt>
                <c:pt idx="13">
                  <c:v>-2.183470329714936</c:v>
                </c:pt>
                <c:pt idx="14">
                  <c:v>-10.572470375758417</c:v>
                </c:pt>
                <c:pt idx="15">
                  <c:v>1.9137548858206088</c:v>
                </c:pt>
                <c:pt idx="16">
                  <c:v>-5.5297807070529217</c:v>
                </c:pt>
                <c:pt idx="17">
                  <c:v>-15.703628337015189</c:v>
                </c:pt>
                <c:pt idx="18">
                  <c:v>10.304998809123518</c:v>
                </c:pt>
                <c:pt idx="19">
                  <c:v>3.9141087547032853</c:v>
                </c:pt>
                <c:pt idx="20">
                  <c:v>0.44715757062397898</c:v>
                </c:pt>
                <c:pt idx="21">
                  <c:v>-5.2831974913886697</c:v>
                </c:pt>
                <c:pt idx="22">
                  <c:v>2.1689506935576333</c:v>
                </c:pt>
                <c:pt idx="23">
                  <c:v>4.3126025696282539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0F-4664-A23A-55FC653803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014960"/>
        <c:axId val="1336013520"/>
      </c:scatterChart>
      <c:valAx>
        <c:axId val="1336014960"/>
        <c:scaling>
          <c:orientation val="minMax"/>
          <c:min val="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Stroke!$S$1</c:f>
              <c:strCache>
                <c:ptCount val="1"/>
                <c:pt idx="0">
                  <c:v>Age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13520"/>
        <c:crosses val="autoZero"/>
        <c:crossBetween val="midCat"/>
      </c:valAx>
      <c:valAx>
        <c:axId val="133601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14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Stroke!$D$2:$D$25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Stroke!$H$2:$H$25</c:f>
              <c:numCache>
                <c:formatCode>0</c:formatCode>
                <c:ptCount val="24"/>
                <c:pt idx="0">
                  <c:v>-2.5005001068116286</c:v>
                </c:pt>
                <c:pt idx="1">
                  <c:v>2.3219804784562399</c:v>
                </c:pt>
                <c:pt idx="2">
                  <c:v>9.131505048043941</c:v>
                </c:pt>
                <c:pt idx="3">
                  <c:v>-7.450214305671274</c:v>
                </c:pt>
                <c:pt idx="4">
                  <c:v>5.8639166314806275</c:v>
                </c:pt>
                <c:pt idx="5">
                  <c:v>-2.7938638518936472</c:v>
                </c:pt>
                <c:pt idx="6">
                  <c:v>4.5873902248198384</c:v>
                </c:pt>
                <c:pt idx="7">
                  <c:v>-1.0213658518772419</c:v>
                </c:pt>
                <c:pt idx="8">
                  <c:v>3.2997402318657905</c:v>
                </c:pt>
                <c:pt idx="9">
                  <c:v>5.0073589695800393</c:v>
                </c:pt>
                <c:pt idx="10">
                  <c:v>-3.7844637609298637</c:v>
                </c:pt>
                <c:pt idx="11">
                  <c:v>4.0770777331975268</c:v>
                </c:pt>
                <c:pt idx="12">
                  <c:v>-0.52758748278726841</c:v>
                </c:pt>
                <c:pt idx="13">
                  <c:v>-2.183470329714936</c:v>
                </c:pt>
                <c:pt idx="14">
                  <c:v>-10.572470375758417</c:v>
                </c:pt>
                <c:pt idx="15">
                  <c:v>1.9137548858206088</c:v>
                </c:pt>
                <c:pt idx="16">
                  <c:v>-5.5297807070529217</c:v>
                </c:pt>
                <c:pt idx="17">
                  <c:v>-15.703628337015189</c:v>
                </c:pt>
                <c:pt idx="18">
                  <c:v>10.304998809123518</c:v>
                </c:pt>
                <c:pt idx="19">
                  <c:v>3.9141087547032853</c:v>
                </c:pt>
                <c:pt idx="20">
                  <c:v>0.44715757062397898</c:v>
                </c:pt>
                <c:pt idx="21">
                  <c:v>-5.2831974913886697</c:v>
                </c:pt>
                <c:pt idx="22">
                  <c:v>2.1689506935576333</c:v>
                </c:pt>
                <c:pt idx="23">
                  <c:v>4.3126025696282539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50-4CEC-9E0E-80ED0F5A4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014960"/>
        <c:axId val="1336013520"/>
      </c:scatterChart>
      <c:valAx>
        <c:axId val="1336014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Stroke!$R$4</c:f>
              <c:strCache>
                <c:ptCount val="1"/>
                <c:pt idx="0">
                  <c:v>Smoker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13520"/>
        <c:crosses val="autoZero"/>
        <c:crossBetween val="midCat"/>
      </c:valAx>
      <c:valAx>
        <c:axId val="133601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14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134559</xdr:colOff>
      <xdr:row>12</xdr:row>
      <xdr:rowOff>10281</xdr:rowOff>
    </xdr:from>
    <xdr:to>
      <xdr:col>16</xdr:col>
      <xdr:colOff>346225</xdr:colOff>
      <xdr:row>26</xdr:row>
      <xdr:rowOff>171148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A0A81A-7113-2494-B43A-E7A122C941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184452</xdr:rowOff>
    </xdr:from>
    <xdr:to>
      <xdr:col>15</xdr:col>
      <xdr:colOff>438453</xdr:colOff>
      <xdr:row>30</xdr:row>
      <xdr:rowOff>160866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B3D303-7F94-49B3-9E07-D56A7C030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312965</xdr:colOff>
      <xdr:row>1</xdr:row>
      <xdr:rowOff>52615</xdr:rowOff>
    </xdr:from>
    <xdr:to>
      <xdr:col>15</xdr:col>
      <xdr:colOff>140608</xdr:colOff>
      <xdr:row>15</xdr:row>
      <xdr:rowOff>29029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E37E4A1-61C4-8F35-1B9E-E7D239E441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371928</xdr:colOff>
      <xdr:row>4</xdr:row>
      <xdr:rowOff>69548</xdr:rowOff>
    </xdr:from>
    <xdr:to>
      <xdr:col>18</xdr:col>
      <xdr:colOff>1146023</xdr:colOff>
      <xdr:row>18</xdr:row>
      <xdr:rowOff>45963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B6F6550-DB7C-49E5-8DB6-611A5D45B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F1D6E1-7128-43CB-92A2-A4854C45441A}" name="Tab_credit" displayName="Tab_credit" ref="A1:D110" totalsRowShown="0" headerRowDxfId="12" headerRowBorderDxfId="18" tableBorderDxfId="19" totalsRowBorderDxfId="17" headerRowCellStyle="BlueHeader">
  <autoFilter ref="A1:D110" xr:uid="{54F1D6E1-7128-43CB-92A2-A4854C45441A}"/>
  <tableColumns count="4">
    <tableColumn id="1" xr3:uid="{223109A0-57C8-4FE5-B3EA-303363F1F85E}" name="i" dataDxfId="16"/>
    <tableColumn id="2" xr3:uid="{91A9D7F5-F6C8-4FB6-A829-D3C9D6AF7E3C}" name="X1" dataDxfId="15"/>
    <tableColumn id="3" xr3:uid="{2F7640A2-7DA8-4F1E-B277-7834DBD328D6}" name="X2" dataDxfId="14"/>
    <tableColumn id="4" xr3:uid="{8FF0BA4F-C548-4FD3-A904-A2231FDB23EC}" name="Y" dataDxfId="1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5F2232-8902-4258-872C-AC492C3B6174}" name="Tab_stroke" displayName="Tab_stroke" ref="A1:H25" totalsRowShown="0" headerRowDxfId="5" headerRowBorderDxfId="10" tableBorderDxfId="11" totalsRowBorderDxfId="9">
  <autoFilter ref="A1:H25" xr:uid="{8F5F2232-8902-4258-872C-AC492C3B6174}"/>
  <tableColumns count="8">
    <tableColumn id="1" xr3:uid="{B163FA0C-CF65-43C1-A57B-4D2CBED31869}" name="X0" dataDxfId="8"/>
    <tableColumn id="8" xr3:uid="{1C64195A-F8D1-43F8-A982-0E5A8D6BBCCF}" name="X1" dataDxfId="3"/>
    <tableColumn id="2" xr3:uid="{8FA7F4B7-2112-4055-98C7-B69B95106DB0}" name="X2" dataDxfId="7"/>
    <tableColumn id="3" xr3:uid="{7B1B8FF0-65A3-42B5-A40F-BC59D03593FB}" name="X3" dataDxfId="4">
      <calculatedColumnFormula>IF(Tab_stroke[[#This Row],[Smoker]]="No",0,1)</calculatedColumnFormula>
    </tableColumn>
    <tableColumn id="4" xr3:uid="{F5744B6A-C96A-4DA8-BE47-93A7A0E9E5E6}" name="Smoker" dataDxfId="6"/>
    <tableColumn id="5" xr3:uid="{EDEF87E9-386C-457D-B591-931ABDFF98CA}" name="Y" dataDxfId="2"/>
    <tableColumn id="6" xr3:uid="{5DE9F75C-1750-4941-81FF-763EB0903424}" name="Y_hat" dataDxfId="1">
      <calculatedColumnFormula>SUMPRODUCT(Tab_stroke[[#This Row],[X0]:[X3]],$L$16:$O$16)</calculatedColumnFormula>
    </tableColumn>
    <tableColumn id="7" xr3:uid="{F17B7DDF-6D7F-4A9F-BA9F-FE40D2D7CF04}" name="Errors" dataDxfId="0">
      <calculatedColumnFormula>Tab_stroke[[#This Row],[Y]]-Tab_stroke[[#This Row],[Y_hat]]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5D368-DA56-41D2-920A-E02EE23C2718}">
  <dimension ref="A1:O110"/>
  <sheetViews>
    <sheetView zoomScale="140" zoomScaleNormal="140" workbookViewId="0">
      <selection activeCell="E1" sqref="E1"/>
    </sheetView>
  </sheetViews>
  <sheetFormatPr defaultRowHeight="14.5" x14ac:dyDescent="0.35"/>
  <cols>
    <col min="1" max="4" width="18.81640625" customWidth="1"/>
    <col min="11" max="11" width="10.6328125" customWidth="1"/>
    <col min="12" max="12" width="12" customWidth="1"/>
    <col min="15" max="15" width="22.81640625" customWidth="1"/>
  </cols>
  <sheetData>
    <row r="1" spans="1:15" ht="16.5" x14ac:dyDescent="0.45">
      <c r="A1" s="10" t="s">
        <v>7</v>
      </c>
      <c r="B1" s="11" t="s">
        <v>9</v>
      </c>
      <c r="C1" s="11" t="s">
        <v>12</v>
      </c>
      <c r="D1" s="12" t="s">
        <v>16</v>
      </c>
      <c r="I1" s="2" t="s">
        <v>4</v>
      </c>
      <c r="J1" s="2" t="s">
        <v>5</v>
      </c>
      <c r="K1" s="2" t="s">
        <v>6</v>
      </c>
      <c r="N1" s="2" t="s">
        <v>7</v>
      </c>
      <c r="O1" s="2" t="s">
        <v>0</v>
      </c>
    </row>
    <row r="2" spans="1:15" x14ac:dyDescent="0.35">
      <c r="A2" s="9">
        <v>1</v>
      </c>
      <c r="B2" s="4">
        <v>39400</v>
      </c>
      <c r="C2" s="3">
        <v>5</v>
      </c>
      <c r="D2" s="5">
        <v>10120.450000000001</v>
      </c>
      <c r="H2" s="2" t="s">
        <v>8</v>
      </c>
      <c r="I2" s="6" cm="1">
        <f t="array" ref="I2:K6">LINEST(Tab_credit[Y],Tab_credit[[X1]:[X2]],TRUE,TRUE)</f>
        <v>771.25303169362155</v>
      </c>
      <c r="J2" s="7">
        <v>0.14684553509851034</v>
      </c>
      <c r="K2" s="6">
        <v>-1943.074352851188</v>
      </c>
      <c r="N2" s="2" t="s">
        <v>9</v>
      </c>
      <c r="O2" s="2" t="s">
        <v>10</v>
      </c>
    </row>
    <row r="3" spans="1:15" ht="29" x14ac:dyDescent="0.35">
      <c r="A3" s="9">
        <v>2</v>
      </c>
      <c r="B3" s="4">
        <v>68200</v>
      </c>
      <c r="C3" s="3">
        <v>4</v>
      </c>
      <c r="D3" s="5">
        <v>15289.8</v>
      </c>
      <c r="H3" s="2" t="s">
        <v>11</v>
      </c>
      <c r="I3" s="6">
        <v>242.35647365680668</v>
      </c>
      <c r="J3" s="7">
        <v>1.7182748730908491E-2</v>
      </c>
      <c r="K3" s="6">
        <v>1361.4608965894797</v>
      </c>
      <c r="N3" s="2" t="s">
        <v>12</v>
      </c>
      <c r="O3" s="2" t="s">
        <v>13</v>
      </c>
    </row>
    <row r="4" spans="1:15" ht="29" x14ac:dyDescent="0.35">
      <c r="A4" s="9">
        <v>3</v>
      </c>
      <c r="B4" s="4">
        <v>43000</v>
      </c>
      <c r="C4" s="3">
        <v>6</v>
      </c>
      <c r="D4" s="5">
        <v>5937.19</v>
      </c>
      <c r="H4" s="2" t="s">
        <v>14</v>
      </c>
      <c r="I4" s="18">
        <v>0.53873772366314709</v>
      </c>
      <c r="J4" s="19">
        <v>4444.6242496875393</v>
      </c>
      <c r="K4" t="e">
        <v>#N/A</v>
      </c>
      <c r="L4" s="2" t="s">
        <v>15</v>
      </c>
      <c r="N4" s="2" t="s">
        <v>16</v>
      </c>
      <c r="O4" s="2" t="s">
        <v>17</v>
      </c>
    </row>
    <row r="5" spans="1:15" x14ac:dyDescent="0.35">
      <c r="A5" s="9">
        <v>4</v>
      </c>
      <c r="B5" s="4">
        <v>53600</v>
      </c>
      <c r="C5" s="3">
        <v>2</v>
      </c>
      <c r="D5" s="5">
        <v>0</v>
      </c>
      <c r="H5" s="2" t="s">
        <v>18</v>
      </c>
      <c r="I5" s="6">
        <v>61.902090890465303</v>
      </c>
      <c r="J5">
        <v>106</v>
      </c>
      <c r="K5" t="e">
        <v>#N/A</v>
      </c>
      <c r="L5" s="2" t="s">
        <v>19</v>
      </c>
    </row>
    <row r="6" spans="1:15" x14ac:dyDescent="0.35">
      <c r="A6" s="9">
        <v>5</v>
      </c>
      <c r="B6" s="4">
        <v>53500</v>
      </c>
      <c r="C6" s="3">
        <v>4</v>
      </c>
      <c r="D6" s="5">
        <v>13569.89</v>
      </c>
      <c r="H6" s="2" t="s">
        <v>20</v>
      </c>
      <c r="I6">
        <v>2445712578.2125788</v>
      </c>
      <c r="J6">
        <v>2093996580.4165156</v>
      </c>
      <c r="K6" t="e">
        <v>#N/A</v>
      </c>
      <c r="L6" s="2" t="s">
        <v>21</v>
      </c>
    </row>
    <row r="7" spans="1:15" x14ac:dyDescent="0.35">
      <c r="A7" s="9">
        <v>6</v>
      </c>
      <c r="B7" s="4">
        <v>60800</v>
      </c>
      <c r="C7" s="3">
        <v>2</v>
      </c>
      <c r="D7" s="5">
        <v>3889.79</v>
      </c>
    </row>
    <row r="8" spans="1:15" x14ac:dyDescent="0.35">
      <c r="A8" s="9">
        <v>7</v>
      </c>
      <c r="B8" s="4">
        <v>74900</v>
      </c>
      <c r="C8" s="3">
        <v>1</v>
      </c>
      <c r="D8" s="5">
        <v>7715.47</v>
      </c>
    </row>
    <row r="9" spans="1:15" x14ac:dyDescent="0.35">
      <c r="A9" s="9">
        <v>8</v>
      </c>
      <c r="B9" s="4">
        <v>53800</v>
      </c>
      <c r="C9" s="3">
        <v>4</v>
      </c>
      <c r="D9" s="5">
        <v>3451.52</v>
      </c>
      <c r="I9" s="2" t="s">
        <v>5</v>
      </c>
      <c r="J9" s="2" t="s">
        <v>6</v>
      </c>
    </row>
    <row r="10" spans="1:15" x14ac:dyDescent="0.35">
      <c r="A10" s="9">
        <v>9</v>
      </c>
      <c r="B10" s="4">
        <v>93300</v>
      </c>
      <c r="C10" s="3">
        <v>8</v>
      </c>
      <c r="D10" s="5">
        <v>16392.439999999999</v>
      </c>
      <c r="H10" s="2" t="s">
        <v>8</v>
      </c>
      <c r="I10" s="7" cm="1">
        <f t="array" ref="I10:J14">LINEST(Tab_credit[Y],Tab_credit[X1],TRUE,TRUE)</f>
        <v>0.16838676618545828</v>
      </c>
      <c r="J10" s="6">
        <v>136.34978751927338</v>
      </c>
    </row>
    <row r="11" spans="1:15" x14ac:dyDescent="0.35">
      <c r="A11" s="9">
        <v>10</v>
      </c>
      <c r="B11" s="4">
        <v>97700</v>
      </c>
      <c r="C11" s="3">
        <v>7</v>
      </c>
      <c r="D11" s="5">
        <v>21855.16</v>
      </c>
      <c r="H11" s="2" t="s">
        <v>11</v>
      </c>
      <c r="I11" s="7">
        <v>1.6453047398169638E-2</v>
      </c>
      <c r="J11" s="6">
        <v>1244.3032169049984</v>
      </c>
    </row>
    <row r="12" spans="1:15" x14ac:dyDescent="0.35">
      <c r="A12" s="9">
        <v>11</v>
      </c>
      <c r="B12" s="4">
        <v>44900</v>
      </c>
      <c r="C12" s="3">
        <v>3</v>
      </c>
      <c r="D12" s="5">
        <v>3360.94</v>
      </c>
      <c r="H12" s="2" t="s">
        <v>14</v>
      </c>
      <c r="I12" s="18">
        <v>0.49466939381001901</v>
      </c>
      <c r="J12" s="19">
        <v>4630.3085029295171</v>
      </c>
      <c r="K12" s="2" t="s">
        <v>15</v>
      </c>
    </row>
    <row r="13" spans="1:15" x14ac:dyDescent="0.35">
      <c r="A13" s="9">
        <v>12</v>
      </c>
      <c r="B13" s="4">
        <v>58800</v>
      </c>
      <c r="C13" s="3">
        <v>2</v>
      </c>
      <c r="D13" s="5">
        <v>12485.39</v>
      </c>
      <c r="H13" s="2" t="s">
        <v>18</v>
      </c>
      <c r="I13" s="6">
        <v>104.74256751781415</v>
      </c>
      <c r="J13">
        <v>107</v>
      </c>
      <c r="K13" s="2" t="s">
        <v>19</v>
      </c>
    </row>
    <row r="14" spans="1:15" x14ac:dyDescent="0.35">
      <c r="A14" s="9">
        <v>13</v>
      </c>
      <c r="B14" s="4">
        <v>79600</v>
      </c>
      <c r="C14" s="3">
        <v>8</v>
      </c>
      <c r="D14" s="5">
        <v>19985.27</v>
      </c>
      <c r="H14" s="2" t="s">
        <v>20</v>
      </c>
      <c r="I14">
        <v>2245655177.5728455</v>
      </c>
      <c r="J14">
        <v>2294053981.0562487</v>
      </c>
      <c r="K14" s="2" t="s">
        <v>21</v>
      </c>
    </row>
    <row r="15" spans="1:15" x14ac:dyDescent="0.35">
      <c r="A15" s="9">
        <v>14</v>
      </c>
      <c r="B15" s="4">
        <v>53400</v>
      </c>
      <c r="C15" s="3">
        <v>6</v>
      </c>
      <c r="D15" s="5">
        <v>8276.08</v>
      </c>
    </row>
    <row r="16" spans="1:15" x14ac:dyDescent="0.35">
      <c r="A16" s="9">
        <v>15</v>
      </c>
      <c r="B16" s="4">
        <v>84500</v>
      </c>
      <c r="C16" s="3">
        <v>6</v>
      </c>
      <c r="D16" s="5">
        <v>13836.89</v>
      </c>
    </row>
    <row r="17" spans="1:4" x14ac:dyDescent="0.35">
      <c r="A17" s="9">
        <v>16</v>
      </c>
      <c r="B17" s="4">
        <v>41500</v>
      </c>
      <c r="C17" s="3">
        <v>5</v>
      </c>
      <c r="D17" s="5">
        <v>0</v>
      </c>
    </row>
    <row r="18" spans="1:4" x14ac:dyDescent="0.35">
      <c r="A18" s="9">
        <v>17</v>
      </c>
      <c r="B18" s="4">
        <v>38900</v>
      </c>
      <c r="C18" s="3">
        <v>2</v>
      </c>
      <c r="D18" s="5">
        <v>7322.06</v>
      </c>
    </row>
    <row r="19" spans="1:4" x14ac:dyDescent="0.35">
      <c r="A19" s="9">
        <v>18</v>
      </c>
      <c r="B19" s="4">
        <v>76600</v>
      </c>
      <c r="C19" s="3">
        <v>2</v>
      </c>
      <c r="D19" s="5">
        <v>12622.8</v>
      </c>
    </row>
    <row r="20" spans="1:4" x14ac:dyDescent="0.35">
      <c r="A20" s="9">
        <v>19</v>
      </c>
      <c r="B20" s="4">
        <v>47300</v>
      </c>
      <c r="C20" s="3">
        <v>5</v>
      </c>
      <c r="D20" s="5">
        <v>8512.1299999999992</v>
      </c>
    </row>
    <row r="21" spans="1:4" x14ac:dyDescent="0.35">
      <c r="A21" s="9">
        <v>20</v>
      </c>
      <c r="B21" s="4">
        <v>44500</v>
      </c>
      <c r="C21" s="3">
        <v>3</v>
      </c>
      <c r="D21" s="5">
        <v>622.61</v>
      </c>
    </row>
    <row r="22" spans="1:4" x14ac:dyDescent="0.35">
      <c r="A22" s="9">
        <v>21</v>
      </c>
      <c r="B22" s="4">
        <v>118100</v>
      </c>
      <c r="C22" s="3">
        <v>6</v>
      </c>
      <c r="D22" s="5">
        <v>16162.34</v>
      </c>
    </row>
    <row r="23" spans="1:4" x14ac:dyDescent="0.35">
      <c r="A23" s="9">
        <v>22</v>
      </c>
      <c r="B23" s="4">
        <v>93100</v>
      </c>
      <c r="C23" s="3">
        <v>6</v>
      </c>
      <c r="D23" s="5">
        <v>18067.060000000001</v>
      </c>
    </row>
    <row r="24" spans="1:4" x14ac:dyDescent="0.35">
      <c r="A24" s="9">
        <v>23</v>
      </c>
      <c r="B24" s="4">
        <v>51500</v>
      </c>
      <c r="C24" s="3">
        <v>7</v>
      </c>
      <c r="D24" s="5">
        <v>6477.21</v>
      </c>
    </row>
    <row r="25" spans="1:4" x14ac:dyDescent="0.35">
      <c r="A25" s="9">
        <v>24</v>
      </c>
      <c r="B25" s="4">
        <v>96700</v>
      </c>
      <c r="C25" s="3">
        <v>5</v>
      </c>
      <c r="D25" s="5">
        <v>13266.53</v>
      </c>
    </row>
    <row r="26" spans="1:4" x14ac:dyDescent="0.35">
      <c r="A26" s="9">
        <v>25</v>
      </c>
      <c r="B26" s="4">
        <v>83700</v>
      </c>
      <c r="C26" s="3">
        <v>6</v>
      </c>
      <c r="D26" s="5">
        <v>19640.36</v>
      </c>
    </row>
    <row r="27" spans="1:4" x14ac:dyDescent="0.35">
      <c r="A27" s="9">
        <v>26</v>
      </c>
      <c r="B27" s="4">
        <v>49400</v>
      </c>
      <c r="C27" s="3">
        <v>2</v>
      </c>
      <c r="D27" s="5">
        <v>10705.74</v>
      </c>
    </row>
    <row r="28" spans="1:4" x14ac:dyDescent="0.35">
      <c r="A28" s="9">
        <v>27</v>
      </c>
      <c r="B28" s="4">
        <v>58900</v>
      </c>
      <c r="C28" s="3">
        <v>2</v>
      </c>
      <c r="D28" s="5">
        <v>10972.75</v>
      </c>
    </row>
    <row r="29" spans="1:4" x14ac:dyDescent="0.35">
      <c r="A29" s="9">
        <v>28</v>
      </c>
      <c r="B29" s="4">
        <v>65900</v>
      </c>
      <c r="C29" s="3">
        <v>4</v>
      </c>
      <c r="D29" s="5">
        <v>8917.7199999999993</v>
      </c>
    </row>
    <row r="30" spans="1:4" x14ac:dyDescent="0.35">
      <c r="A30" s="9">
        <v>29</v>
      </c>
      <c r="B30" s="4">
        <v>87700</v>
      </c>
      <c r="C30" s="3">
        <v>6</v>
      </c>
      <c r="D30" s="5">
        <v>13740.12</v>
      </c>
    </row>
    <row r="31" spans="1:4" x14ac:dyDescent="0.35">
      <c r="A31" s="9">
        <v>30</v>
      </c>
      <c r="B31" s="4">
        <v>60100</v>
      </c>
      <c r="C31" s="3">
        <v>1</v>
      </c>
      <c r="D31" s="5">
        <v>12186.85</v>
      </c>
    </row>
    <row r="32" spans="1:4" x14ac:dyDescent="0.35">
      <c r="A32" s="9">
        <v>31</v>
      </c>
      <c r="B32" s="4">
        <v>87100</v>
      </c>
      <c r="C32" s="3">
        <v>5</v>
      </c>
      <c r="D32" s="5">
        <v>13747.44</v>
      </c>
    </row>
    <row r="33" spans="1:4" x14ac:dyDescent="0.35">
      <c r="A33" s="9">
        <v>32</v>
      </c>
      <c r="B33" s="4">
        <v>37600</v>
      </c>
      <c r="C33" s="3">
        <v>4</v>
      </c>
      <c r="D33" s="5">
        <v>14845.42</v>
      </c>
    </row>
    <row r="34" spans="1:4" x14ac:dyDescent="0.35">
      <c r="A34" s="9">
        <v>33</v>
      </c>
      <c r="B34" s="4">
        <v>77300</v>
      </c>
      <c r="C34" s="3">
        <v>3</v>
      </c>
      <c r="D34" s="5">
        <v>15906.89</v>
      </c>
    </row>
    <row r="35" spans="1:4" x14ac:dyDescent="0.35">
      <c r="A35" s="9">
        <v>34</v>
      </c>
      <c r="B35" s="4">
        <v>35600</v>
      </c>
      <c r="C35" s="3">
        <v>4</v>
      </c>
      <c r="D35" s="5">
        <v>5450.02</v>
      </c>
    </row>
    <row r="36" spans="1:4" x14ac:dyDescent="0.35">
      <c r="A36" s="9">
        <v>35</v>
      </c>
      <c r="B36" s="4">
        <v>91000</v>
      </c>
      <c r="C36" s="3">
        <v>7</v>
      </c>
      <c r="D36" s="5">
        <v>14989.69</v>
      </c>
    </row>
    <row r="37" spans="1:4" x14ac:dyDescent="0.35">
      <c r="A37" s="9">
        <v>36</v>
      </c>
      <c r="B37" s="4">
        <v>54300</v>
      </c>
      <c r="C37" s="3">
        <v>5</v>
      </c>
      <c r="D37" s="5">
        <v>14439.9</v>
      </c>
    </row>
    <row r="38" spans="1:4" x14ac:dyDescent="0.35">
      <c r="A38" s="9">
        <v>37</v>
      </c>
      <c r="B38" s="4">
        <v>61600</v>
      </c>
      <c r="C38" s="3">
        <v>5</v>
      </c>
      <c r="D38" s="5">
        <v>4868.37</v>
      </c>
    </row>
    <row r="39" spans="1:4" x14ac:dyDescent="0.35">
      <c r="A39" s="9">
        <v>38</v>
      </c>
      <c r="B39" s="4">
        <v>82700</v>
      </c>
      <c r="C39" s="3">
        <v>1</v>
      </c>
      <c r="D39" s="5">
        <v>9240.15</v>
      </c>
    </row>
    <row r="40" spans="1:4" x14ac:dyDescent="0.35">
      <c r="A40" s="9">
        <v>39</v>
      </c>
      <c r="B40" s="4">
        <v>53200</v>
      </c>
      <c r="C40" s="3">
        <v>2</v>
      </c>
      <c r="D40" s="5">
        <v>4951.9799999999996</v>
      </c>
    </row>
    <row r="41" spans="1:4" x14ac:dyDescent="0.35">
      <c r="A41" s="9">
        <v>40</v>
      </c>
      <c r="B41" s="4">
        <v>104800</v>
      </c>
      <c r="C41" s="3">
        <v>7</v>
      </c>
      <c r="D41" s="5">
        <v>18211.07</v>
      </c>
    </row>
    <row r="42" spans="1:4" x14ac:dyDescent="0.35">
      <c r="A42" s="9">
        <v>41</v>
      </c>
      <c r="B42" s="4">
        <v>115200</v>
      </c>
      <c r="C42" s="3">
        <v>3</v>
      </c>
      <c r="D42" s="5">
        <v>24053.15</v>
      </c>
    </row>
    <row r="43" spans="1:4" x14ac:dyDescent="0.35">
      <c r="A43" s="9">
        <v>42</v>
      </c>
      <c r="B43" s="4">
        <v>81400</v>
      </c>
      <c r="C43" s="3">
        <v>1</v>
      </c>
      <c r="D43" s="5">
        <v>5590.32</v>
      </c>
    </row>
    <row r="44" spans="1:4" x14ac:dyDescent="0.35">
      <c r="A44" s="9">
        <v>43</v>
      </c>
      <c r="B44" s="4">
        <v>31800</v>
      </c>
      <c r="C44" s="3">
        <v>2</v>
      </c>
      <c r="D44" s="5">
        <v>3896.7</v>
      </c>
    </row>
    <row r="45" spans="1:4" x14ac:dyDescent="0.35">
      <c r="A45" s="9">
        <v>44</v>
      </c>
      <c r="B45" s="4">
        <v>40100</v>
      </c>
      <c r="C45" s="3">
        <v>2</v>
      </c>
      <c r="D45" s="5">
        <v>9258.48</v>
      </c>
    </row>
    <row r="46" spans="1:4" x14ac:dyDescent="0.35">
      <c r="A46" s="9">
        <v>45</v>
      </c>
      <c r="B46" s="4">
        <v>57300</v>
      </c>
      <c r="C46" s="3">
        <v>2</v>
      </c>
      <c r="D46" s="5">
        <v>6736.35</v>
      </c>
    </row>
    <row r="47" spans="1:4" x14ac:dyDescent="0.35">
      <c r="A47" s="9">
        <v>46</v>
      </c>
      <c r="B47" s="4">
        <v>57600</v>
      </c>
      <c r="C47" s="3">
        <v>7</v>
      </c>
      <c r="D47" s="5">
        <v>13482.09</v>
      </c>
    </row>
    <row r="48" spans="1:4" x14ac:dyDescent="0.35">
      <c r="A48" s="9">
        <v>47</v>
      </c>
      <c r="B48" s="4">
        <v>90300</v>
      </c>
      <c r="C48" s="3">
        <v>6</v>
      </c>
      <c r="D48" s="5">
        <v>11411.28</v>
      </c>
    </row>
    <row r="49" spans="1:4" x14ac:dyDescent="0.35">
      <c r="A49" s="9">
        <v>48</v>
      </c>
      <c r="B49" s="4">
        <v>51900</v>
      </c>
      <c r="C49" s="3">
        <v>5</v>
      </c>
      <c r="D49" s="5">
        <v>7936.28</v>
      </c>
    </row>
    <row r="50" spans="1:4" x14ac:dyDescent="0.35">
      <c r="A50" s="9">
        <v>49</v>
      </c>
      <c r="B50" s="4">
        <v>43000</v>
      </c>
      <c r="C50" s="3">
        <v>7</v>
      </c>
      <c r="D50" s="5">
        <v>13534.23</v>
      </c>
    </row>
    <row r="51" spans="1:4" x14ac:dyDescent="0.35">
      <c r="A51" s="9">
        <v>50</v>
      </c>
      <c r="B51" s="4">
        <v>114800</v>
      </c>
      <c r="C51" s="3">
        <v>6</v>
      </c>
      <c r="D51" s="5">
        <v>23702.79</v>
      </c>
    </row>
    <row r="52" spans="1:4" x14ac:dyDescent="0.35">
      <c r="A52" s="9">
        <v>51</v>
      </c>
      <c r="B52" s="4">
        <v>33900</v>
      </c>
      <c r="C52" s="3">
        <v>5</v>
      </c>
      <c r="D52" s="5">
        <v>0</v>
      </c>
    </row>
    <row r="53" spans="1:4" x14ac:dyDescent="0.35">
      <c r="A53" s="9">
        <v>52</v>
      </c>
      <c r="B53" s="4">
        <v>97800</v>
      </c>
      <c r="C53" s="3">
        <v>5</v>
      </c>
      <c r="D53" s="5">
        <v>7233.01</v>
      </c>
    </row>
    <row r="54" spans="1:4" x14ac:dyDescent="0.35">
      <c r="A54" s="9">
        <v>53</v>
      </c>
      <c r="B54" s="4">
        <v>123100</v>
      </c>
      <c r="C54" s="3">
        <v>5</v>
      </c>
      <c r="D54" s="5">
        <v>24268.75</v>
      </c>
    </row>
    <row r="55" spans="1:4" x14ac:dyDescent="0.35">
      <c r="A55" s="9">
        <v>54</v>
      </c>
      <c r="B55" s="4">
        <v>77200</v>
      </c>
      <c r="C55" s="3">
        <v>3</v>
      </c>
      <c r="D55" s="5">
        <v>12103.74</v>
      </c>
    </row>
    <row r="56" spans="1:4" x14ac:dyDescent="0.35">
      <c r="A56" s="9">
        <v>55</v>
      </c>
      <c r="B56" s="4">
        <v>81200</v>
      </c>
      <c r="C56" s="3">
        <v>7</v>
      </c>
      <c r="D56" s="5">
        <v>17894.810000000001</v>
      </c>
    </row>
    <row r="57" spans="1:4" x14ac:dyDescent="0.35">
      <c r="A57" s="9">
        <v>56</v>
      </c>
      <c r="B57" s="4">
        <v>53500</v>
      </c>
      <c r="C57" s="3">
        <v>6</v>
      </c>
      <c r="D57" s="5">
        <v>11926.35</v>
      </c>
    </row>
    <row r="58" spans="1:4" x14ac:dyDescent="0.35">
      <c r="A58" s="9">
        <v>57</v>
      </c>
      <c r="B58" s="4">
        <v>100200</v>
      </c>
      <c r="C58" s="3">
        <v>6</v>
      </c>
      <c r="D58" s="5">
        <v>13865.43</v>
      </c>
    </row>
    <row r="59" spans="1:4" x14ac:dyDescent="0.35">
      <c r="A59" s="9">
        <v>58</v>
      </c>
      <c r="B59" s="4">
        <v>51600</v>
      </c>
      <c r="C59" s="3">
        <v>4</v>
      </c>
      <c r="D59" s="5">
        <v>4626.5600000000004</v>
      </c>
    </row>
    <row r="60" spans="1:4" x14ac:dyDescent="0.35">
      <c r="A60" s="9">
        <v>59</v>
      </c>
      <c r="B60" s="4">
        <v>9900</v>
      </c>
      <c r="C60" s="3">
        <v>3</v>
      </c>
      <c r="D60" s="5">
        <v>8384.74</v>
      </c>
    </row>
    <row r="61" spans="1:4" x14ac:dyDescent="0.35">
      <c r="A61" s="9">
        <v>60</v>
      </c>
      <c r="B61" s="4">
        <v>85400</v>
      </c>
      <c r="C61" s="3">
        <v>6</v>
      </c>
      <c r="D61" s="5">
        <v>16836.71</v>
      </c>
    </row>
    <row r="62" spans="1:4" x14ac:dyDescent="0.35">
      <c r="A62" s="9">
        <v>61</v>
      </c>
      <c r="B62" s="4">
        <v>39200</v>
      </c>
      <c r="C62" s="3">
        <v>4</v>
      </c>
      <c r="D62" s="5">
        <v>0</v>
      </c>
    </row>
    <row r="63" spans="1:4" x14ac:dyDescent="0.35">
      <c r="A63" s="9">
        <v>62</v>
      </c>
      <c r="B63" s="4">
        <v>69800</v>
      </c>
      <c r="C63" s="3">
        <v>1</v>
      </c>
      <c r="D63" s="5">
        <v>11379.62</v>
      </c>
    </row>
    <row r="64" spans="1:4" x14ac:dyDescent="0.35">
      <c r="A64" s="9">
        <v>63</v>
      </c>
      <c r="B64" s="4">
        <v>56600</v>
      </c>
      <c r="C64" s="3">
        <v>4</v>
      </c>
      <c r="D64" s="5">
        <v>14532.57</v>
      </c>
    </row>
    <row r="65" spans="1:4" x14ac:dyDescent="0.35">
      <c r="A65" s="9">
        <v>64</v>
      </c>
      <c r="B65" s="4">
        <v>93900</v>
      </c>
      <c r="C65" s="3">
        <v>6</v>
      </c>
      <c r="D65" s="5">
        <v>17526.2</v>
      </c>
    </row>
    <row r="66" spans="1:4" x14ac:dyDescent="0.35">
      <c r="A66" s="9">
        <v>65</v>
      </c>
      <c r="B66" s="4">
        <v>47600</v>
      </c>
      <c r="C66" s="3">
        <v>3</v>
      </c>
      <c r="D66" s="5">
        <v>9438.17</v>
      </c>
    </row>
    <row r="67" spans="1:4" x14ac:dyDescent="0.35">
      <c r="A67" s="9">
        <v>66</v>
      </c>
      <c r="B67" s="4">
        <v>57600</v>
      </c>
      <c r="C67" s="3">
        <v>4</v>
      </c>
      <c r="D67" s="5">
        <v>17175.189999999999</v>
      </c>
    </row>
    <row r="68" spans="1:4" x14ac:dyDescent="0.35">
      <c r="A68" s="9">
        <v>67</v>
      </c>
      <c r="B68" s="4">
        <v>72000</v>
      </c>
      <c r="C68" s="3">
        <v>4</v>
      </c>
      <c r="D68" s="5">
        <v>16739.59</v>
      </c>
    </row>
    <row r="69" spans="1:4" x14ac:dyDescent="0.35">
      <c r="A69" s="9">
        <v>68</v>
      </c>
      <c r="B69" s="4">
        <v>88900</v>
      </c>
      <c r="C69" s="3">
        <v>7</v>
      </c>
      <c r="D69" s="5">
        <v>13356.68</v>
      </c>
    </row>
    <row r="70" spans="1:4" x14ac:dyDescent="0.35">
      <c r="A70" s="9">
        <v>69</v>
      </c>
      <c r="B70" s="4">
        <v>73200</v>
      </c>
      <c r="C70" s="3">
        <v>6</v>
      </c>
      <c r="D70" s="5">
        <v>6563.74</v>
      </c>
    </row>
    <row r="71" spans="1:4" x14ac:dyDescent="0.35">
      <c r="A71" s="9">
        <v>70</v>
      </c>
      <c r="B71" s="4">
        <v>99900</v>
      </c>
      <c r="C71" s="3">
        <v>8</v>
      </c>
      <c r="D71" s="5">
        <v>17240.650000000001</v>
      </c>
    </row>
    <row r="72" spans="1:4" x14ac:dyDescent="0.35">
      <c r="A72" s="9">
        <v>71</v>
      </c>
      <c r="B72" s="4">
        <v>84200</v>
      </c>
      <c r="C72" s="3">
        <v>7</v>
      </c>
      <c r="D72" s="5">
        <v>14615.08</v>
      </c>
    </row>
    <row r="73" spans="1:4" x14ac:dyDescent="0.35">
      <c r="A73" s="9">
        <v>72</v>
      </c>
      <c r="B73" s="4">
        <v>130900</v>
      </c>
      <c r="C73" s="3">
        <v>3</v>
      </c>
      <c r="D73" s="5">
        <v>19743.919999999998</v>
      </c>
    </row>
    <row r="74" spans="1:4" x14ac:dyDescent="0.35">
      <c r="A74" s="9">
        <v>73</v>
      </c>
      <c r="B74" s="4">
        <v>76400</v>
      </c>
      <c r="C74" s="3">
        <v>4</v>
      </c>
      <c r="D74" s="5">
        <v>17809.53</v>
      </c>
    </row>
    <row r="75" spans="1:4" x14ac:dyDescent="0.35">
      <c r="A75" s="9">
        <v>74</v>
      </c>
      <c r="B75" s="4">
        <v>118400</v>
      </c>
      <c r="C75" s="3">
        <v>7</v>
      </c>
      <c r="D75" s="5">
        <v>26186.57</v>
      </c>
    </row>
    <row r="76" spans="1:4" x14ac:dyDescent="0.35">
      <c r="A76" s="9">
        <v>75</v>
      </c>
      <c r="B76" s="4">
        <v>59600</v>
      </c>
      <c r="C76" s="3">
        <v>7</v>
      </c>
      <c r="D76" s="5">
        <v>8984.5300000000007</v>
      </c>
    </row>
    <row r="77" spans="1:4" x14ac:dyDescent="0.35">
      <c r="A77" s="9">
        <v>76</v>
      </c>
      <c r="B77" s="4">
        <v>60800</v>
      </c>
      <c r="C77" s="3">
        <v>4</v>
      </c>
      <c r="D77" s="5">
        <v>10803.51</v>
      </c>
    </row>
    <row r="78" spans="1:4" x14ac:dyDescent="0.35">
      <c r="A78" s="9">
        <v>77</v>
      </c>
      <c r="B78" s="4">
        <v>75800</v>
      </c>
      <c r="C78" s="3">
        <v>2</v>
      </c>
      <c r="D78" s="5">
        <v>1356.31</v>
      </c>
    </row>
    <row r="79" spans="1:4" x14ac:dyDescent="0.35">
      <c r="A79" s="9">
        <v>78</v>
      </c>
      <c r="B79" s="4">
        <v>83800</v>
      </c>
      <c r="C79" s="3">
        <v>4</v>
      </c>
      <c r="D79" s="5">
        <v>10368.68</v>
      </c>
    </row>
    <row r="80" spans="1:4" x14ac:dyDescent="0.35">
      <c r="A80" s="9">
        <v>79</v>
      </c>
      <c r="B80" s="4">
        <v>120900</v>
      </c>
      <c r="C80" s="3">
        <v>8</v>
      </c>
      <c r="D80" s="5">
        <v>19291.62</v>
      </c>
    </row>
    <row r="81" spans="1:4" x14ac:dyDescent="0.35">
      <c r="A81" s="9">
        <v>80</v>
      </c>
      <c r="B81" s="4">
        <v>23900</v>
      </c>
      <c r="C81" s="3">
        <v>4</v>
      </c>
      <c r="D81" s="5">
        <v>0</v>
      </c>
    </row>
    <row r="82" spans="1:4" x14ac:dyDescent="0.35">
      <c r="A82" s="9">
        <v>81</v>
      </c>
      <c r="B82" s="4">
        <v>96500</v>
      </c>
      <c r="C82" s="3">
        <v>4</v>
      </c>
      <c r="D82" s="5">
        <v>16258.55</v>
      </c>
    </row>
    <row r="83" spans="1:4" x14ac:dyDescent="0.35">
      <c r="A83" s="9">
        <v>82</v>
      </c>
      <c r="B83" s="4">
        <v>62900</v>
      </c>
      <c r="C83" s="3">
        <v>2</v>
      </c>
      <c r="D83" s="5">
        <v>4524.22</v>
      </c>
    </row>
    <row r="84" spans="1:4" x14ac:dyDescent="0.35">
      <c r="A84" s="9">
        <v>83</v>
      </c>
      <c r="B84" s="4">
        <v>31600</v>
      </c>
      <c r="C84" s="3">
        <v>3</v>
      </c>
      <c r="D84" s="5">
        <v>1681.07</v>
      </c>
    </row>
    <row r="85" spans="1:4" x14ac:dyDescent="0.35">
      <c r="A85" s="9">
        <v>84</v>
      </c>
      <c r="B85" s="4">
        <v>115500</v>
      </c>
      <c r="C85" s="3">
        <v>6</v>
      </c>
      <c r="D85" s="5">
        <v>16351.38</v>
      </c>
    </row>
    <row r="86" spans="1:4" x14ac:dyDescent="0.35">
      <c r="A86" s="9">
        <v>85</v>
      </c>
      <c r="B86" s="4">
        <v>114800</v>
      </c>
      <c r="C86" s="3">
        <v>5</v>
      </c>
      <c r="D86" s="5">
        <v>25181.64</v>
      </c>
    </row>
    <row r="87" spans="1:4" x14ac:dyDescent="0.35">
      <c r="A87" s="9">
        <v>86</v>
      </c>
      <c r="B87" s="4">
        <v>34100</v>
      </c>
      <c r="C87" s="3">
        <v>5</v>
      </c>
      <c r="D87" s="5">
        <v>0</v>
      </c>
    </row>
    <row r="88" spans="1:4" x14ac:dyDescent="0.35">
      <c r="A88" s="9">
        <v>87</v>
      </c>
      <c r="B88" s="4">
        <v>50500</v>
      </c>
      <c r="C88" s="3">
        <v>5</v>
      </c>
      <c r="D88" s="5">
        <v>18976.86</v>
      </c>
    </row>
    <row r="89" spans="1:4" x14ac:dyDescent="0.35">
      <c r="A89" s="9">
        <v>88</v>
      </c>
      <c r="B89" s="4">
        <v>98500</v>
      </c>
      <c r="C89" s="3">
        <v>8</v>
      </c>
      <c r="D89" s="5">
        <v>18156.95</v>
      </c>
    </row>
    <row r="90" spans="1:4" x14ac:dyDescent="0.35">
      <c r="A90" s="9">
        <v>89</v>
      </c>
      <c r="B90" s="4">
        <v>110400</v>
      </c>
      <c r="C90" s="3">
        <v>7</v>
      </c>
      <c r="D90" s="5">
        <v>15631.96</v>
      </c>
    </row>
    <row r="91" spans="1:4" x14ac:dyDescent="0.35">
      <c r="A91" s="9">
        <v>90</v>
      </c>
      <c r="B91" s="4">
        <v>84300</v>
      </c>
      <c r="C91" s="3">
        <v>6</v>
      </c>
      <c r="D91" s="5">
        <v>20395.439999999999</v>
      </c>
    </row>
    <row r="92" spans="1:4" x14ac:dyDescent="0.35">
      <c r="A92" s="9">
        <v>91</v>
      </c>
      <c r="B92" s="4">
        <v>30900</v>
      </c>
      <c r="C92" s="3">
        <v>2</v>
      </c>
      <c r="D92" s="5">
        <v>4172.42</v>
      </c>
    </row>
    <row r="93" spans="1:4" x14ac:dyDescent="0.35">
      <c r="A93" s="9">
        <v>92</v>
      </c>
      <c r="B93" s="4">
        <v>80400</v>
      </c>
      <c r="C93" s="3">
        <v>3</v>
      </c>
      <c r="D93" s="5">
        <v>22101.97</v>
      </c>
    </row>
    <row r="94" spans="1:4" x14ac:dyDescent="0.35">
      <c r="A94" s="9">
        <v>93</v>
      </c>
      <c r="B94" s="4">
        <v>92500</v>
      </c>
      <c r="C94" s="3">
        <v>7</v>
      </c>
      <c r="D94" s="5">
        <v>17886.099999999999</v>
      </c>
    </row>
    <row r="95" spans="1:4" x14ac:dyDescent="0.35">
      <c r="A95" s="9">
        <v>94</v>
      </c>
      <c r="B95" s="4">
        <v>68400</v>
      </c>
      <c r="C95" s="3">
        <v>7</v>
      </c>
      <c r="D95" s="5">
        <v>11472.83</v>
      </c>
    </row>
    <row r="96" spans="1:4" x14ac:dyDescent="0.35">
      <c r="A96" s="9">
        <v>95</v>
      </c>
      <c r="B96" s="4">
        <v>40900</v>
      </c>
      <c r="C96" s="3">
        <v>4</v>
      </c>
      <c r="D96" s="5">
        <v>6746.46</v>
      </c>
    </row>
    <row r="97" spans="1:4" x14ac:dyDescent="0.35">
      <c r="A97" s="9">
        <v>96</v>
      </c>
      <c r="B97" s="4">
        <v>79100</v>
      </c>
      <c r="C97" s="3">
        <v>7</v>
      </c>
      <c r="D97" s="5">
        <v>21466.77</v>
      </c>
    </row>
    <row r="98" spans="1:4" x14ac:dyDescent="0.35">
      <c r="A98" s="9">
        <v>97</v>
      </c>
      <c r="B98" s="4">
        <v>57200</v>
      </c>
      <c r="C98" s="3">
        <v>4</v>
      </c>
      <c r="D98" s="5">
        <v>12968.02</v>
      </c>
    </row>
    <row r="99" spans="1:4" x14ac:dyDescent="0.35">
      <c r="A99" s="9">
        <v>98</v>
      </c>
      <c r="B99" s="4">
        <v>115500</v>
      </c>
      <c r="C99" s="3">
        <v>5</v>
      </c>
      <c r="D99" s="5">
        <v>20070.77</v>
      </c>
    </row>
    <row r="100" spans="1:4" x14ac:dyDescent="0.35">
      <c r="A100" s="9">
        <v>99</v>
      </c>
      <c r="B100" s="4">
        <v>28800</v>
      </c>
      <c r="C100" s="3">
        <v>3</v>
      </c>
      <c r="D100" s="5">
        <v>2813.1</v>
      </c>
    </row>
    <row r="101" spans="1:4" x14ac:dyDescent="0.35">
      <c r="A101" s="9">
        <v>100</v>
      </c>
      <c r="B101" s="4">
        <v>48400</v>
      </c>
      <c r="C101" s="3">
        <v>5</v>
      </c>
      <c r="D101" s="5">
        <v>19601.099999999999</v>
      </c>
    </row>
    <row r="102" spans="1:4" x14ac:dyDescent="0.35">
      <c r="A102" s="9">
        <v>101</v>
      </c>
      <c r="B102" s="4">
        <v>71200</v>
      </c>
      <c r="C102" s="3">
        <v>7</v>
      </c>
      <c r="D102" s="5">
        <v>14638.34</v>
      </c>
    </row>
    <row r="103" spans="1:4" x14ac:dyDescent="0.35">
      <c r="A103" s="9">
        <v>102</v>
      </c>
      <c r="B103" s="4">
        <v>83400</v>
      </c>
      <c r="C103" s="3">
        <v>5</v>
      </c>
      <c r="D103" s="5">
        <v>10470.36</v>
      </c>
    </row>
    <row r="104" spans="1:4" x14ac:dyDescent="0.35">
      <c r="A104" s="9">
        <v>103</v>
      </c>
      <c r="B104" s="4">
        <v>49000</v>
      </c>
      <c r="C104" s="3">
        <v>6</v>
      </c>
      <c r="D104" s="5">
        <v>16014.79</v>
      </c>
    </row>
    <row r="105" spans="1:4" x14ac:dyDescent="0.35">
      <c r="A105" s="9">
        <v>104</v>
      </c>
      <c r="B105" s="4">
        <v>78100</v>
      </c>
      <c r="C105" s="3">
        <v>4</v>
      </c>
      <c r="D105" s="5">
        <v>9626.5300000000007</v>
      </c>
    </row>
    <row r="106" spans="1:4" x14ac:dyDescent="0.35">
      <c r="A106" s="9">
        <v>105</v>
      </c>
      <c r="B106" s="4">
        <v>47700</v>
      </c>
      <c r="C106" s="3">
        <v>6</v>
      </c>
      <c r="D106" s="5">
        <v>8611.49</v>
      </c>
    </row>
    <row r="107" spans="1:4" x14ac:dyDescent="0.35">
      <c r="A107" s="9">
        <v>106</v>
      </c>
      <c r="B107" s="4">
        <v>35600</v>
      </c>
      <c r="C107" s="3">
        <v>6</v>
      </c>
      <c r="D107" s="5">
        <v>12692.6</v>
      </c>
    </row>
    <row r="108" spans="1:4" x14ac:dyDescent="0.35">
      <c r="A108" s="9">
        <v>107</v>
      </c>
      <c r="B108" s="4">
        <v>118300</v>
      </c>
      <c r="C108" s="3">
        <v>5</v>
      </c>
      <c r="D108" s="5">
        <v>13587.69</v>
      </c>
    </row>
    <row r="109" spans="1:4" x14ac:dyDescent="0.35">
      <c r="A109" s="9">
        <v>108</v>
      </c>
      <c r="B109" s="4">
        <v>134200</v>
      </c>
      <c r="C109" s="3">
        <v>8</v>
      </c>
      <c r="D109" s="5">
        <v>22164.01</v>
      </c>
    </row>
    <row r="110" spans="1:4" x14ac:dyDescent="0.35">
      <c r="A110" s="13">
        <v>109</v>
      </c>
      <c r="B110" s="14">
        <v>54200</v>
      </c>
      <c r="C110" s="15">
        <v>3</v>
      </c>
      <c r="D110" s="16">
        <v>5626.16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FA2BB-2FBE-405B-8288-A0B749F59369}">
  <dimension ref="A1:S25"/>
  <sheetViews>
    <sheetView tabSelected="1" topLeftCell="C1" zoomScale="210" zoomScaleNormal="210" workbookViewId="0">
      <selection activeCell="I3" sqref="I3"/>
    </sheetView>
  </sheetViews>
  <sheetFormatPr defaultRowHeight="14.5" x14ac:dyDescent="0.35"/>
  <cols>
    <col min="6" max="6" width="8.26953125" customWidth="1"/>
    <col min="13" max="13" width="11.453125" customWidth="1"/>
    <col min="14" max="14" width="9.90625" customWidth="1"/>
    <col min="15" max="15" width="11.54296875" customWidth="1"/>
    <col min="16" max="16" width="12" customWidth="1"/>
    <col min="17" max="17" width="22.08984375" customWidth="1"/>
    <col min="19" max="19" width="20.6328125" customWidth="1"/>
  </cols>
  <sheetData>
    <row r="1" spans="1:19" x14ac:dyDescent="0.35">
      <c r="A1" s="21" t="s">
        <v>31</v>
      </c>
      <c r="B1" s="21" t="s">
        <v>9</v>
      </c>
      <c r="C1" s="22" t="s">
        <v>12</v>
      </c>
      <c r="D1" s="22" t="s">
        <v>24</v>
      </c>
      <c r="E1" s="22" t="s">
        <v>1</v>
      </c>
      <c r="F1" s="23" t="s">
        <v>16</v>
      </c>
      <c r="G1" s="22" t="s">
        <v>29</v>
      </c>
      <c r="H1" s="22" t="s">
        <v>30</v>
      </c>
      <c r="L1" s="2" t="s">
        <v>4</v>
      </c>
      <c r="M1" s="2" t="s">
        <v>5</v>
      </c>
      <c r="N1" s="2" t="s">
        <v>6</v>
      </c>
      <c r="R1" s="1" t="s">
        <v>9</v>
      </c>
      <c r="S1" s="1" t="s">
        <v>22</v>
      </c>
    </row>
    <row r="2" spans="1:19" x14ac:dyDescent="0.35">
      <c r="A2" s="9">
        <v>1</v>
      </c>
      <c r="B2" s="9">
        <v>63</v>
      </c>
      <c r="C2" s="3">
        <v>129</v>
      </c>
      <c r="D2" s="3">
        <f>IF(Tab_stroke[[#This Row],[Smoker]]="No",0,1)</f>
        <v>0</v>
      </c>
      <c r="E2" s="3" t="s">
        <v>2</v>
      </c>
      <c r="F2" s="20">
        <v>7</v>
      </c>
      <c r="G2" s="6">
        <f>SUMPRODUCT(Tab_stroke[[#This Row],[X0]:[X3]],$L$16:$O$16)</f>
        <v>9.5005001068116286</v>
      </c>
      <c r="H2" s="6">
        <f>Tab_stroke[[#This Row],[Y]]-Tab_stroke[[#This Row],[Y_hat]]</f>
        <v>-2.5005001068116286</v>
      </c>
      <c r="K2" s="2" t="s">
        <v>8</v>
      </c>
      <c r="L2" s="7" cm="1">
        <f t="array" ref="L2:N6">LINEST(Tab_stroke[Y],Tab_stroke[[X1]:[X2]],TRUE,TRUE)</f>
        <v>0.28869086719770076</v>
      </c>
      <c r="M2" s="8">
        <v>1.103324303444877</v>
      </c>
      <c r="N2" s="6">
        <v>-95.989008521361086</v>
      </c>
      <c r="R2" s="1" t="s">
        <v>12</v>
      </c>
      <c r="S2" s="1" t="s">
        <v>23</v>
      </c>
    </row>
    <row r="3" spans="1:19" x14ac:dyDescent="0.35">
      <c r="A3" s="9">
        <v>1</v>
      </c>
      <c r="B3" s="9">
        <v>75</v>
      </c>
      <c r="C3" s="3">
        <v>99</v>
      </c>
      <c r="D3" s="3">
        <f>IF(Tab_stroke[[#This Row],[Smoker]]="No",0,1)</f>
        <v>0</v>
      </c>
      <c r="E3" s="3" t="s">
        <v>2</v>
      </c>
      <c r="F3" s="20">
        <v>15</v>
      </c>
      <c r="G3" s="6">
        <f>SUMPRODUCT(Tab_stroke[[#This Row],[X0]:[X3]],$L$16:$O$16)</f>
        <v>12.67801952154376</v>
      </c>
      <c r="H3" s="6">
        <f>Tab_stroke[[#This Row],[Y]]-Tab_stroke[[#This Row],[Y_hat]]</f>
        <v>2.3219804784562399</v>
      </c>
      <c r="K3" s="2" t="s">
        <v>11</v>
      </c>
      <c r="L3" s="7">
        <v>5.5155230931009137E-2</v>
      </c>
      <c r="M3" s="8">
        <v>0.17366275380082116</v>
      </c>
      <c r="N3" s="6">
        <v>16.169863942187259</v>
      </c>
      <c r="R3" s="1" t="s">
        <v>24</v>
      </c>
      <c r="S3" s="1" t="s">
        <v>25</v>
      </c>
    </row>
    <row r="4" spans="1:19" x14ac:dyDescent="0.35">
      <c r="A4" s="9">
        <v>1</v>
      </c>
      <c r="B4" s="9">
        <v>80</v>
      </c>
      <c r="C4" s="3">
        <v>121</v>
      </c>
      <c r="D4" s="3">
        <f>IF(Tab_stroke[[#This Row],[Smoker]]="No",0,1)</f>
        <v>0</v>
      </c>
      <c r="E4" s="3" t="s">
        <v>2</v>
      </c>
      <c r="F4" s="20">
        <v>31</v>
      </c>
      <c r="G4" s="6">
        <f>SUMPRODUCT(Tab_stroke[[#This Row],[X0]:[X3]],$L$16:$O$16)</f>
        <v>21.868494951956059</v>
      </c>
      <c r="H4" s="6">
        <f>Tab_stroke[[#This Row],[Y]]-Tab_stroke[[#This Row],[Y_hat]]</f>
        <v>9.131505048043941</v>
      </c>
      <c r="K4" s="2" t="s">
        <v>14</v>
      </c>
      <c r="L4" s="18">
        <v>0.72834040211025619</v>
      </c>
      <c r="M4" s="24">
        <v>7.9249336142774398</v>
      </c>
      <c r="N4" t="e">
        <v>#N/A</v>
      </c>
      <c r="O4" s="2" t="s">
        <v>15</v>
      </c>
      <c r="R4" s="1" t="s">
        <v>1</v>
      </c>
      <c r="S4" s="1" t="s">
        <v>26</v>
      </c>
    </row>
    <row r="5" spans="1:19" ht="29" x14ac:dyDescent="0.35">
      <c r="A5" s="9">
        <v>1</v>
      </c>
      <c r="B5" s="9">
        <v>82</v>
      </c>
      <c r="C5" s="3">
        <v>125</v>
      </c>
      <c r="D5" s="3">
        <f>IF(Tab_stroke[[#This Row],[Smoker]]="No",0,1)</f>
        <v>0</v>
      </c>
      <c r="E5" s="3" t="s">
        <v>2</v>
      </c>
      <c r="F5" s="20">
        <v>17</v>
      </c>
      <c r="G5" s="6">
        <f>SUMPRODUCT(Tab_stroke[[#This Row],[X0]:[X3]],$L$16:$O$16)</f>
        <v>24.450214305671274</v>
      </c>
      <c r="H5" s="6">
        <f>Tab_stroke[[#This Row],[Y]]-Tab_stroke[[#This Row],[Y_hat]]</f>
        <v>-7.450214305671274</v>
      </c>
      <c r="K5" s="2" t="s">
        <v>18</v>
      </c>
      <c r="L5" s="6">
        <v>28.151312457075591</v>
      </c>
      <c r="M5">
        <v>21</v>
      </c>
      <c r="N5" t="e">
        <v>#N/A</v>
      </c>
      <c r="O5" s="2" t="s">
        <v>19</v>
      </c>
      <c r="R5" s="1" t="s">
        <v>16</v>
      </c>
      <c r="S5" s="1" t="s">
        <v>27</v>
      </c>
    </row>
    <row r="6" spans="1:19" x14ac:dyDescent="0.35">
      <c r="A6" s="9">
        <v>1</v>
      </c>
      <c r="B6" s="9">
        <v>60</v>
      </c>
      <c r="C6" s="3">
        <v>134</v>
      </c>
      <c r="D6" s="3">
        <f>IF(Tab_stroke[[#This Row],[Smoker]]="No",0,1)</f>
        <v>0</v>
      </c>
      <c r="E6" s="3" t="s">
        <v>2</v>
      </c>
      <c r="F6" s="20">
        <v>14</v>
      </c>
      <c r="G6" s="6">
        <f>SUMPRODUCT(Tab_stroke[[#This Row],[X0]:[X3]],$L$16:$O$16)</f>
        <v>8.1360833685193725</v>
      </c>
      <c r="H6" s="6">
        <f>Tab_stroke[[#This Row],[Y]]-Tab_stroke[[#This Row],[Y_hat]]</f>
        <v>5.8639166314806275</v>
      </c>
      <c r="K6" s="2" t="s">
        <v>20</v>
      </c>
      <c r="L6" s="6">
        <v>3536.0623047285399</v>
      </c>
      <c r="M6" s="6">
        <v>1318.8960286047943</v>
      </c>
      <c r="N6" t="e">
        <v>#N/A</v>
      </c>
      <c r="O6" s="2" t="s">
        <v>21</v>
      </c>
    </row>
    <row r="7" spans="1:19" x14ac:dyDescent="0.35">
      <c r="A7" s="9">
        <v>1</v>
      </c>
      <c r="B7" s="9">
        <v>79</v>
      </c>
      <c r="C7" s="3">
        <v>205</v>
      </c>
      <c r="D7" s="3">
        <f>IF(Tab_stroke[[#This Row],[Smoker]]="No",0,1)</f>
        <v>1</v>
      </c>
      <c r="E7" s="3" t="s">
        <v>3</v>
      </c>
      <c r="F7" s="20">
        <v>48</v>
      </c>
      <c r="G7" s="6">
        <f>SUMPRODUCT(Tab_stroke[[#This Row],[X0]:[X3]],$L$16:$O$16)</f>
        <v>50.793863851893647</v>
      </c>
      <c r="H7" s="6">
        <f>Tab_stroke[[#This Row],[Y]]-Tab_stroke[[#This Row],[Y_hat]]</f>
        <v>-2.7938638518936472</v>
      </c>
    </row>
    <row r="8" spans="1:19" x14ac:dyDescent="0.35">
      <c r="A8" s="9">
        <v>1</v>
      </c>
      <c r="B8" s="9">
        <v>79</v>
      </c>
      <c r="C8" s="3">
        <v>120</v>
      </c>
      <c r="D8" s="3">
        <f>IF(Tab_stroke[[#This Row],[Smoker]]="No",0,1)</f>
        <v>1</v>
      </c>
      <c r="E8" s="3" t="s">
        <v>3</v>
      </c>
      <c r="F8" s="20">
        <v>36</v>
      </c>
      <c r="G8" s="6">
        <f>SUMPRODUCT(Tab_stroke[[#This Row],[X0]:[X3]],$L$16:$O$16)</f>
        <v>31.412609775180162</v>
      </c>
      <c r="H8" s="6">
        <f>Tab_stroke[[#This Row],[Y]]-Tab_stroke[[#This Row],[Y_hat]]</f>
        <v>4.5873902248198384</v>
      </c>
      <c r="L8" s="2" t="s">
        <v>28</v>
      </c>
      <c r="M8" s="2" t="s">
        <v>4</v>
      </c>
      <c r="N8" s="2" t="s">
        <v>5</v>
      </c>
      <c r="O8" s="2" t="s">
        <v>6</v>
      </c>
    </row>
    <row r="9" spans="1:19" x14ac:dyDescent="0.35">
      <c r="A9" s="9">
        <v>1</v>
      </c>
      <c r="B9" s="9">
        <v>82</v>
      </c>
      <c r="C9" s="3">
        <v>138</v>
      </c>
      <c r="D9" s="3">
        <f>IF(Tab_stroke[[#This Row],[Smoker]]="No",0,1)</f>
        <v>1</v>
      </c>
      <c r="E9" s="3" t="s">
        <v>3</v>
      </c>
      <c r="F9" s="20">
        <v>37</v>
      </c>
      <c r="G9" s="6">
        <f>SUMPRODUCT(Tab_stroke[[#This Row],[X0]:[X3]],$L$16:$O$16)</f>
        <v>38.021365851877242</v>
      </c>
      <c r="H9" s="6">
        <f>Tab_stroke[[#This Row],[Y]]-Tab_stroke[[#This Row],[Y_hat]]</f>
        <v>-1.0213658518772419</v>
      </c>
      <c r="K9" s="2" t="s">
        <v>8</v>
      </c>
      <c r="L9" s="6" cm="1">
        <f t="array" ref="L9:O13">LINEST(Tab_stroke[Y],Tab_stroke[[X1]:[X3]],TRUE,TRUE)</f>
        <v>10.606959746238022</v>
      </c>
      <c r="M9" s="7">
        <v>0.22801475384368808</v>
      </c>
      <c r="N9" s="8">
        <v>0.83483016917023145</v>
      </c>
      <c r="O9" s="6">
        <v>-72.507703796748714</v>
      </c>
    </row>
    <row r="10" spans="1:19" x14ac:dyDescent="0.35">
      <c r="A10" s="9">
        <v>1</v>
      </c>
      <c r="B10" s="9">
        <v>64</v>
      </c>
      <c r="C10" s="3">
        <v>192</v>
      </c>
      <c r="D10" s="3">
        <f>IF(Tab_stroke[[#This Row],[Smoker]]="No",0,1)</f>
        <v>0</v>
      </c>
      <c r="E10" s="3" t="s">
        <v>2</v>
      </c>
      <c r="F10" s="20">
        <v>28</v>
      </c>
      <c r="G10" s="6">
        <f>SUMPRODUCT(Tab_stroke[[#This Row],[X0]:[X3]],$L$16:$O$16)</f>
        <v>24.70025976813421</v>
      </c>
      <c r="H10" s="6">
        <f>Tab_stroke[[#This Row],[Y]]-Tab_stroke[[#This Row],[Y_hat]]</f>
        <v>3.2997402318657905</v>
      </c>
      <c r="K10" s="2" t="s">
        <v>11</v>
      </c>
      <c r="L10" s="6">
        <v>3.2056257953785554</v>
      </c>
      <c r="M10" s="7">
        <v>4.8994559544290522E-2</v>
      </c>
      <c r="N10" s="8">
        <v>0.16446413181798861</v>
      </c>
      <c r="O10" s="6">
        <v>15.092246984707357</v>
      </c>
    </row>
    <row r="11" spans="1:19" x14ac:dyDescent="0.35">
      <c r="A11" s="9">
        <v>1</v>
      </c>
      <c r="B11" s="9">
        <v>53</v>
      </c>
      <c r="C11" s="3">
        <v>159</v>
      </c>
      <c r="D11" s="3">
        <f>IF(Tab_stroke[[#This Row],[Smoker]]="No",0,1)</f>
        <v>0</v>
      </c>
      <c r="E11" s="3" t="s">
        <v>2</v>
      </c>
      <c r="F11" s="20">
        <v>13</v>
      </c>
      <c r="G11" s="6">
        <f>SUMPRODUCT(Tab_stroke[[#This Row],[X0]:[X3]],$L$16:$O$16)</f>
        <v>7.9926410304199607</v>
      </c>
      <c r="H11" s="6">
        <f>Tab_stroke[[#This Row],[Y]]-Tab_stroke[[#This Row],[Y_hat]]</f>
        <v>5.0073589695800393</v>
      </c>
      <c r="K11" s="2" t="s">
        <v>14</v>
      </c>
      <c r="L11" s="18">
        <v>0.82444431853401368</v>
      </c>
      <c r="M11" s="24">
        <v>6.5280759749611619</v>
      </c>
      <c r="N11" t="e">
        <v>#N/A</v>
      </c>
      <c r="O11" t="e">
        <v>#N/A</v>
      </c>
      <c r="P11" s="2" t="s">
        <v>15</v>
      </c>
    </row>
    <row r="12" spans="1:19" x14ac:dyDescent="0.35">
      <c r="A12" s="9">
        <v>1</v>
      </c>
      <c r="B12" s="9">
        <v>59</v>
      </c>
      <c r="C12" s="3">
        <v>151</v>
      </c>
      <c r="D12" s="3">
        <f>IF(Tab_stroke[[#This Row],[Smoker]]="No",0,1)</f>
        <v>1</v>
      </c>
      <c r="E12" s="3" t="s">
        <v>3</v>
      </c>
      <c r="F12" s="20">
        <v>18</v>
      </c>
      <c r="G12" s="6">
        <f>SUMPRODUCT(Tab_stroke[[#This Row],[X0]:[X3]],$L$16:$O$16)</f>
        <v>21.784463760929864</v>
      </c>
      <c r="H12" s="6">
        <f>Tab_stroke[[#This Row],[Y]]-Tab_stroke[[#This Row],[Y_hat]]</f>
        <v>-3.7844637609298637</v>
      </c>
      <c r="K12" s="2" t="s">
        <v>18</v>
      </c>
      <c r="L12" s="6">
        <v>31.307989641783969</v>
      </c>
      <c r="M12">
        <v>20</v>
      </c>
      <c r="N12" t="e">
        <v>#N/A</v>
      </c>
      <c r="O12" t="e">
        <v>#N/A</v>
      </c>
      <c r="P12" s="2" t="s">
        <v>19</v>
      </c>
    </row>
    <row r="13" spans="1:19" x14ac:dyDescent="0.35">
      <c r="A13" s="9">
        <v>1</v>
      </c>
      <c r="B13" s="9">
        <v>88</v>
      </c>
      <c r="C13" s="3">
        <v>177</v>
      </c>
      <c r="D13" s="3">
        <f>IF(Tab_stroke[[#This Row],[Smoker]]="No",0,1)</f>
        <v>1</v>
      </c>
      <c r="E13" s="3" t="s">
        <v>3</v>
      </c>
      <c r="F13" s="20">
        <v>56</v>
      </c>
      <c r="G13" s="6">
        <f>SUMPRODUCT(Tab_stroke[[#This Row],[X0]:[X3]],$L$16:$O$16)</f>
        <v>51.922922266802473</v>
      </c>
      <c r="H13" s="6">
        <f>Tab_stroke[[#This Row],[Y]]-Tab_stroke[[#This Row],[Y_hat]]</f>
        <v>4.0770777331975268</v>
      </c>
      <c r="K13" s="2" t="s">
        <v>20</v>
      </c>
      <c r="L13" s="6">
        <v>4002.6428146360313</v>
      </c>
      <c r="M13" s="6">
        <v>852.31551869730242</v>
      </c>
      <c r="N13" t="e">
        <v>#N/A</v>
      </c>
      <c r="O13" t="e">
        <v>#N/A</v>
      </c>
      <c r="P13" s="2" t="s">
        <v>21</v>
      </c>
    </row>
    <row r="14" spans="1:19" x14ac:dyDescent="0.35">
      <c r="A14" s="9">
        <v>1</v>
      </c>
      <c r="B14" s="9">
        <v>80</v>
      </c>
      <c r="C14" s="3">
        <v>130</v>
      </c>
      <c r="D14" s="3">
        <f>IF(Tab_stroke[[#This Row],[Smoker]]="No",0,1)</f>
        <v>1</v>
      </c>
      <c r="E14" s="3" t="s">
        <v>3</v>
      </c>
      <c r="F14" s="20">
        <v>34</v>
      </c>
      <c r="G14" s="6">
        <f>SUMPRODUCT(Tab_stroke[[#This Row],[X0]:[X3]],$L$16:$O$16)</f>
        <v>34.527587482787268</v>
      </c>
      <c r="H14" s="6">
        <f>Tab_stroke[[#This Row],[Y]]-Tab_stroke[[#This Row],[Y_hat]]</f>
        <v>-0.52758748278726841</v>
      </c>
    </row>
    <row r="15" spans="1:19" x14ac:dyDescent="0.35">
      <c r="A15" s="9">
        <v>1</v>
      </c>
      <c r="B15" s="9">
        <v>64</v>
      </c>
      <c r="C15" s="3">
        <v>209</v>
      </c>
      <c r="D15" s="3">
        <f>IF(Tab_stroke[[#This Row],[Smoker]]="No",0,1)</f>
        <v>1</v>
      </c>
      <c r="E15" s="3" t="s">
        <v>3</v>
      </c>
      <c r="F15" s="20">
        <v>37</v>
      </c>
      <c r="G15" s="6">
        <f>SUMPRODUCT(Tab_stroke[[#This Row],[X0]:[X3]],$L$16:$O$16)</f>
        <v>39.183470329714936</v>
      </c>
      <c r="H15" s="6">
        <f>Tab_stroke[[#This Row],[Y]]-Tab_stroke[[#This Row],[Y_hat]]</f>
        <v>-2.183470329714936</v>
      </c>
      <c r="L15" s="2">
        <v>3</v>
      </c>
      <c r="M15" s="2">
        <v>2</v>
      </c>
      <c r="N15" s="2">
        <v>1</v>
      </c>
      <c r="O15" s="2">
        <v>0</v>
      </c>
    </row>
    <row r="16" spans="1:19" x14ac:dyDescent="0.35">
      <c r="A16" s="9">
        <v>1</v>
      </c>
      <c r="B16" s="9">
        <v>69</v>
      </c>
      <c r="C16" s="3">
        <v>131</v>
      </c>
      <c r="D16" s="3">
        <f>IF(Tab_stroke[[#This Row],[Smoker]]="No",0,1)</f>
        <v>1</v>
      </c>
      <c r="E16" s="3" t="s">
        <v>3</v>
      </c>
      <c r="F16" s="20">
        <v>15</v>
      </c>
      <c r="G16" s="6">
        <f>SUMPRODUCT(Tab_stroke[[#This Row],[X0]:[X3]],$L$16:$O$16)</f>
        <v>25.572470375758417</v>
      </c>
      <c r="H16" s="6">
        <f>Tab_stroke[[#This Row],[Y]]-Tab_stroke[[#This Row],[Y_hat]]</f>
        <v>-10.572470375758417</v>
      </c>
      <c r="L16" s="6" cm="1">
        <f t="array" ref="L16:O20">_xlfn.SORTBY(_xlfn.ANCHORARRAY(L9),L15:O15)</f>
        <v>-72.507703796748714</v>
      </c>
      <c r="M16" s="8">
        <v>0.83483016917023145</v>
      </c>
      <c r="N16" s="7">
        <v>0.22801475384368808</v>
      </c>
      <c r="O16" s="6">
        <v>10.606959746238022</v>
      </c>
    </row>
    <row r="17" spans="1:15" x14ac:dyDescent="0.35">
      <c r="A17" s="9">
        <v>1</v>
      </c>
      <c r="B17" s="9">
        <v>68</v>
      </c>
      <c r="C17" s="3">
        <v>172</v>
      </c>
      <c r="D17" s="3">
        <f>IF(Tab_stroke[[#This Row],[Smoker]]="No",0,1)</f>
        <v>1</v>
      </c>
      <c r="E17" s="3" t="s">
        <v>3</v>
      </c>
      <c r="F17" s="20">
        <v>36</v>
      </c>
      <c r="G17" s="6">
        <f>SUMPRODUCT(Tab_stroke[[#This Row],[X0]:[X3]],$L$16:$O$16)</f>
        <v>34.086245114179391</v>
      </c>
      <c r="H17" s="6">
        <f>Tab_stroke[[#This Row],[Y]]-Tab_stroke[[#This Row],[Y_hat]]</f>
        <v>1.9137548858206088</v>
      </c>
      <c r="L17" s="8">
        <v>15.092246984707357</v>
      </c>
      <c r="M17" s="8">
        <v>0.16446413181798861</v>
      </c>
      <c r="N17" s="7">
        <v>4.8994559544290522E-2</v>
      </c>
      <c r="O17" s="6">
        <v>3.2056257953785554</v>
      </c>
    </row>
    <row r="18" spans="1:15" x14ac:dyDescent="0.35">
      <c r="A18" s="9">
        <v>1</v>
      </c>
      <c r="B18" s="9">
        <v>56</v>
      </c>
      <c r="C18" s="3">
        <v>203</v>
      </c>
      <c r="D18" s="3">
        <f>IF(Tab_stroke[[#This Row],[Smoker]]="No",0,1)</f>
        <v>0</v>
      </c>
      <c r="E18" s="3" t="s">
        <v>2</v>
      </c>
      <c r="F18" s="20">
        <v>15</v>
      </c>
      <c r="G18" s="6">
        <f>SUMPRODUCT(Tab_stroke[[#This Row],[X0]:[X3]],$L$16:$O$16)</f>
        <v>20.529780707052922</v>
      </c>
      <c r="H18" s="6">
        <f>Tab_stroke[[#This Row],[Y]]-Tab_stroke[[#This Row],[Y_hat]]</f>
        <v>-5.5297807070529217</v>
      </c>
      <c r="L18" t="e">
        <v>#N/A</v>
      </c>
      <c r="M18" t="e">
        <v>#N/A</v>
      </c>
      <c r="N18">
        <v>6.5280759749611619</v>
      </c>
      <c r="O18">
        <v>0.82444431853401368</v>
      </c>
    </row>
    <row r="19" spans="1:15" x14ac:dyDescent="0.35">
      <c r="A19" s="9">
        <v>1</v>
      </c>
      <c r="B19" s="9">
        <v>71</v>
      </c>
      <c r="C19" s="3">
        <v>162</v>
      </c>
      <c r="D19" s="3">
        <f>IF(Tab_stroke[[#This Row],[Smoker]]="No",0,1)</f>
        <v>0</v>
      </c>
      <c r="E19" s="3" t="s">
        <v>2</v>
      </c>
      <c r="F19" s="20">
        <v>8</v>
      </c>
      <c r="G19" s="6">
        <f>SUMPRODUCT(Tab_stroke[[#This Row],[X0]:[X3]],$L$16:$O$16)</f>
        <v>23.703628337015189</v>
      </c>
      <c r="H19" s="6">
        <f>Tab_stroke[[#This Row],[Y]]-Tab_stroke[[#This Row],[Y_hat]]</f>
        <v>-15.703628337015189</v>
      </c>
      <c r="L19" t="e">
        <v>#N/A</v>
      </c>
      <c r="M19" t="e">
        <v>#N/A</v>
      </c>
      <c r="N19">
        <v>20</v>
      </c>
      <c r="O19">
        <v>31.307989641783969</v>
      </c>
    </row>
    <row r="20" spans="1:15" x14ac:dyDescent="0.35">
      <c r="A20" s="9">
        <v>1</v>
      </c>
      <c r="B20" s="9">
        <v>71</v>
      </c>
      <c r="C20" s="3">
        <v>190</v>
      </c>
      <c r="D20" s="3">
        <f>IF(Tab_stroke[[#This Row],[Smoker]]="No",0,1)</f>
        <v>1</v>
      </c>
      <c r="E20" s="3" t="s">
        <v>3</v>
      </c>
      <c r="F20" s="20">
        <v>51</v>
      </c>
      <c r="G20" s="6">
        <f>SUMPRODUCT(Tab_stroke[[#This Row],[X0]:[X3]],$L$16:$O$16)</f>
        <v>40.695001190876482</v>
      </c>
      <c r="H20" s="6">
        <f>Tab_stroke[[#This Row],[Y]]-Tab_stroke[[#This Row],[Y_hat]]</f>
        <v>10.304998809123518</v>
      </c>
      <c r="L20" t="e">
        <v>#N/A</v>
      </c>
      <c r="M20" t="e">
        <v>#N/A</v>
      </c>
      <c r="N20">
        <v>852.31551869730242</v>
      </c>
      <c r="O20">
        <v>4002.6428146360313</v>
      </c>
    </row>
    <row r="21" spans="1:15" x14ac:dyDescent="0.35">
      <c r="A21" s="9">
        <v>1</v>
      </c>
      <c r="B21" s="9">
        <v>62</v>
      </c>
      <c r="C21" s="3">
        <v>144</v>
      </c>
      <c r="D21" s="3">
        <f>IF(Tab_stroke[[#This Row],[Smoker]]="No",0,1)</f>
        <v>0</v>
      </c>
      <c r="E21" s="3" t="s">
        <v>2</v>
      </c>
      <c r="F21" s="20">
        <v>16</v>
      </c>
      <c r="G21" s="6">
        <f>SUMPRODUCT(Tab_stroke[[#This Row],[X0]:[X3]],$L$16:$O$16)</f>
        <v>12.085891245296715</v>
      </c>
      <c r="H21" s="6">
        <f>Tab_stroke[[#This Row],[Y]]-Tab_stroke[[#This Row],[Y_hat]]</f>
        <v>3.9141087547032853</v>
      </c>
    </row>
    <row r="22" spans="1:15" x14ac:dyDescent="0.35">
      <c r="A22" s="9">
        <v>1</v>
      </c>
      <c r="B22" s="9">
        <v>70</v>
      </c>
      <c r="C22" s="3">
        <v>165</v>
      </c>
      <c r="D22" s="3">
        <f>IF(Tab_stroke[[#This Row],[Smoker]]="No",0,1)</f>
        <v>0</v>
      </c>
      <c r="E22" s="3" t="s">
        <v>2</v>
      </c>
      <c r="F22" s="20">
        <v>24</v>
      </c>
      <c r="G22" s="6">
        <f>SUMPRODUCT(Tab_stroke[[#This Row],[X0]:[X3]],$L$16:$O$16)</f>
        <v>23.552842429376021</v>
      </c>
      <c r="H22" s="6">
        <f>Tab_stroke[[#This Row],[Y]]-Tab_stroke[[#This Row],[Y_hat]]</f>
        <v>0.44715757062397898</v>
      </c>
    </row>
    <row r="23" spans="1:15" x14ac:dyDescent="0.35">
      <c r="A23" s="9">
        <v>1</v>
      </c>
      <c r="B23" s="9">
        <v>64</v>
      </c>
      <c r="C23" s="3">
        <v>120</v>
      </c>
      <c r="D23" s="3">
        <f>IF(Tab_stroke[[#This Row],[Smoker]]="No",0,1)</f>
        <v>0</v>
      </c>
      <c r="E23" s="3" t="s">
        <v>2</v>
      </c>
      <c r="F23" s="20">
        <v>3</v>
      </c>
      <c r="G23" s="6">
        <f>SUMPRODUCT(Tab_stroke[[#This Row],[X0]:[X3]],$L$16:$O$16)</f>
        <v>8.2831974913886697</v>
      </c>
      <c r="H23" s="6">
        <f>Tab_stroke[[#This Row],[Y]]-Tab_stroke[[#This Row],[Y_hat]]</f>
        <v>-5.2831974913886697</v>
      </c>
    </row>
    <row r="24" spans="1:15" x14ac:dyDescent="0.35">
      <c r="A24" s="9">
        <v>1</v>
      </c>
      <c r="B24" s="9">
        <v>68</v>
      </c>
      <c r="C24" s="3">
        <v>156</v>
      </c>
      <c r="D24" s="3">
        <f>IF(Tab_stroke[[#This Row],[Smoker]]="No",0,1)</f>
        <v>0</v>
      </c>
      <c r="E24" s="3" t="s">
        <v>2</v>
      </c>
      <c r="F24" s="20">
        <v>22</v>
      </c>
      <c r="G24" s="6">
        <f>SUMPRODUCT(Tab_stroke[[#This Row],[X0]:[X3]],$L$16:$O$16)</f>
        <v>19.831049306442367</v>
      </c>
      <c r="H24" s="6">
        <f>Tab_stroke[[#This Row],[Y]]-Tab_stroke[[#This Row],[Y_hat]]</f>
        <v>2.1689506935576333</v>
      </c>
    </row>
    <row r="25" spans="1:15" x14ac:dyDescent="0.35">
      <c r="A25" s="9">
        <v>1</v>
      </c>
      <c r="B25" s="13">
        <v>54</v>
      </c>
      <c r="C25" s="15">
        <v>154</v>
      </c>
      <c r="D25" s="15">
        <f>IF(Tab_stroke[[#This Row],[Smoker]]="No",0,1)</f>
        <v>0</v>
      </c>
      <c r="E25" s="15" t="s">
        <v>2</v>
      </c>
      <c r="F25" s="17">
        <v>12</v>
      </c>
      <c r="G25" s="6">
        <f>SUMPRODUCT(Tab_stroke[[#This Row],[X0]:[X3]],$L$16:$O$16)</f>
        <v>7.6873974303717461</v>
      </c>
      <c r="H25" s="6">
        <f>Tab_stroke[[#This Row],[Y]]-Tab_stroke[[#This Row],[Y_hat]]</f>
        <v>4.3126025696282539</v>
      </c>
    </row>
  </sheetData>
  <phoneticPr fontId="4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Credit Card Charges</vt:lpstr>
      <vt:lpstr>Stroke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dcterms:created xsi:type="dcterms:W3CDTF">2021-12-01T13:38:58Z</dcterms:created>
  <dcterms:modified xsi:type="dcterms:W3CDTF">2025-11-18T14:25:17Z</dcterms:modified>
</cp:coreProperties>
</file>